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240" yWindow="45" windowWidth="20115" windowHeight="11760" firstSheet="1" activeTab="1"/>
  </bookViews>
  <sheets>
    <sheet name="tulio" sheetId="1" r:id="rId1"/>
    <sheet name="queda com atrito v^2" sheetId="6" r:id="rId2"/>
  </sheets>
  <definedNames>
    <definedName name="alfa1">'queda com atrito v^2'!$K$3</definedName>
    <definedName name="alfa2">'queda com atrito v^2'!$K$4</definedName>
    <definedName name="alfa3">'queda com atrito v^2'!$K$5</definedName>
    <definedName name="g">'queda com atrito v^2'!$K$6</definedName>
    <definedName name="tau">'queda com atrito v^2'!$K$7</definedName>
    <definedName name="v0">'queda com atrito v^2'!$K$1</definedName>
    <definedName name="x0">'queda com atrito v^2'!$K$2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6"/>
  <c r="H3"/>
  <c r="I4"/>
  <c r="H4"/>
  <c r="I5"/>
  <c r="H5"/>
  <c r="I6"/>
  <c r="H6"/>
  <c r="I7"/>
  <c r="H7"/>
  <c r="I8"/>
  <c r="H8"/>
  <c r="I9"/>
  <c r="H9"/>
  <c r="I10"/>
  <c r="H10"/>
  <c r="I11"/>
  <c r="H11"/>
  <c r="I12"/>
  <c r="H12"/>
  <c r="I13"/>
  <c r="H13"/>
  <c r="I14"/>
  <c r="H14"/>
  <c r="I15"/>
  <c r="H15"/>
  <c r="I16"/>
  <c r="H16"/>
  <c r="I17"/>
  <c r="H17"/>
  <c r="I18"/>
  <c r="H18"/>
  <c r="I19"/>
  <c r="H19"/>
  <c r="I20"/>
  <c r="H20"/>
  <c r="I21"/>
  <c r="H21"/>
  <c r="I22"/>
  <c r="H22"/>
  <c r="I23"/>
  <c r="H23"/>
  <c r="I24"/>
  <c r="H24"/>
  <c r="I25"/>
  <c r="H25"/>
  <c r="I26"/>
  <c r="H26"/>
  <c r="I27"/>
  <c r="H27"/>
  <c r="I28"/>
  <c r="H28"/>
  <c r="I29"/>
  <c r="H29"/>
  <c r="I30"/>
  <c r="H30"/>
  <c r="I31"/>
  <c r="H31"/>
  <c r="I32"/>
  <c r="H32"/>
  <c r="I33"/>
  <c r="H33"/>
  <c r="I34"/>
  <c r="H34"/>
  <c r="I35"/>
  <c r="H35"/>
  <c r="I36"/>
  <c r="H36"/>
  <c r="I37"/>
  <c r="H37"/>
  <c r="I38"/>
  <c r="H38"/>
  <c r="I39"/>
  <c r="H39"/>
  <c r="I40"/>
  <c r="H40"/>
  <c r="I41"/>
  <c r="H41"/>
  <c r="I42"/>
  <c r="H42"/>
  <c r="I43"/>
  <c r="H43"/>
  <c r="I44"/>
  <c r="H44"/>
  <c r="I45"/>
  <c r="H45"/>
  <c r="I46"/>
  <c r="H46"/>
  <c r="I47"/>
  <c r="H47"/>
  <c r="I48"/>
  <c r="H48"/>
  <c r="I49"/>
  <c r="H49"/>
  <c r="I50"/>
  <c r="H50"/>
  <c r="I51"/>
  <c r="H51"/>
  <c r="I52"/>
  <c r="H52"/>
  <c r="I53"/>
  <c r="H53"/>
  <c r="I54"/>
  <c r="H54"/>
  <c r="I55"/>
  <c r="H55"/>
  <c r="I56"/>
  <c r="H56"/>
  <c r="I57"/>
  <c r="H57"/>
  <c r="I58"/>
  <c r="H58"/>
  <c r="I59"/>
  <c r="H59"/>
  <c r="I60"/>
  <c r="H60"/>
  <c r="I61"/>
  <c r="H61"/>
  <c r="I62"/>
  <c r="H62"/>
  <c r="I63"/>
  <c r="H63"/>
  <c r="I64"/>
  <c r="H64"/>
  <c r="I65"/>
  <c r="H65"/>
  <c r="I66"/>
  <c r="H66"/>
  <c r="I67"/>
  <c r="H67"/>
  <c r="I68"/>
  <c r="H68"/>
  <c r="I69"/>
  <c r="H69"/>
  <c r="I70"/>
  <c r="H70"/>
  <c r="I71"/>
  <c r="H71"/>
  <c r="I72"/>
  <c r="H72"/>
  <c r="I73"/>
  <c r="H73"/>
  <c r="I74"/>
  <c r="H74"/>
  <c r="I75"/>
  <c r="H75"/>
  <c r="I76"/>
  <c r="H76"/>
  <c r="I77"/>
  <c r="H77"/>
  <c r="I78"/>
  <c r="H78"/>
  <c r="I79"/>
  <c r="H79"/>
  <c r="I80"/>
  <c r="H80"/>
  <c r="I81"/>
  <c r="H81"/>
  <c r="I82"/>
  <c r="H82"/>
  <c r="I83"/>
  <c r="H83"/>
  <c r="I84"/>
  <c r="H84"/>
  <c r="I85"/>
  <c r="H85"/>
  <c r="I86"/>
  <c r="H86"/>
  <c r="I87"/>
  <c r="H87"/>
  <c r="I88"/>
  <c r="H88"/>
  <c r="I89"/>
  <c r="H89"/>
  <c r="I90"/>
  <c r="H90"/>
  <c r="I91"/>
  <c r="H91"/>
  <c r="I92"/>
  <c r="H92"/>
  <c r="I93"/>
  <c r="H93"/>
  <c r="I94"/>
  <c r="H94"/>
  <c r="I95"/>
  <c r="H95"/>
  <c r="I96"/>
  <c r="H96"/>
  <c r="I97"/>
  <c r="H97"/>
  <c r="I98"/>
  <c r="H98"/>
  <c r="I99"/>
  <c r="H99"/>
  <c r="I100"/>
  <c r="H100"/>
  <c r="I101"/>
  <c r="H101"/>
  <c r="I102"/>
  <c r="G3"/>
  <c r="F3"/>
  <c r="G4"/>
  <c r="F4"/>
  <c r="G5"/>
  <c r="F5"/>
  <c r="G6"/>
  <c r="F6"/>
  <c r="G7"/>
  <c r="F7"/>
  <c r="G8"/>
  <c r="F8"/>
  <c r="G9"/>
  <c r="F9"/>
  <c r="G10"/>
  <c r="F10"/>
  <c r="G11"/>
  <c r="F11"/>
  <c r="G12"/>
  <c r="F12"/>
  <c r="G13"/>
  <c r="F13"/>
  <c r="G14"/>
  <c r="F14"/>
  <c r="G15"/>
  <c r="F15"/>
  <c r="G16"/>
  <c r="F16"/>
  <c r="G17"/>
  <c r="F17"/>
  <c r="G18"/>
  <c r="F18"/>
  <c r="G19"/>
  <c r="F19"/>
  <c r="G20"/>
  <c r="F20"/>
  <c r="G21"/>
  <c r="F21"/>
  <c r="G22"/>
  <c r="F22"/>
  <c r="G23"/>
  <c r="F23"/>
  <c r="G24"/>
  <c r="F24"/>
  <c r="G25"/>
  <c r="F25"/>
  <c r="G26"/>
  <c r="F26"/>
  <c r="G27"/>
  <c r="F27"/>
  <c r="G28"/>
  <c r="F28"/>
  <c r="G29"/>
  <c r="F29"/>
  <c r="G30"/>
  <c r="F30"/>
  <c r="G31"/>
  <c r="F31"/>
  <c r="G32"/>
  <c r="F32"/>
  <c r="G33"/>
  <c r="F33"/>
  <c r="G34"/>
  <c r="F34"/>
  <c r="G35"/>
  <c r="F35"/>
  <c r="G36"/>
  <c r="F36"/>
  <c r="G37"/>
  <c r="F37"/>
  <c r="G38"/>
  <c r="F38"/>
  <c r="G39"/>
  <c r="F39"/>
  <c r="G40"/>
  <c r="F40"/>
  <c r="G41"/>
  <c r="F41"/>
  <c r="G42"/>
  <c r="F42"/>
  <c r="G43"/>
  <c r="F43"/>
  <c r="G44"/>
  <c r="F44"/>
  <c r="G45"/>
  <c r="F45"/>
  <c r="G46"/>
  <c r="F46"/>
  <c r="G47"/>
  <c r="F47"/>
  <c r="G48"/>
  <c r="F48"/>
  <c r="G49"/>
  <c r="F49"/>
  <c r="G50"/>
  <c r="F50"/>
  <c r="G51"/>
  <c r="F51"/>
  <c r="G52"/>
  <c r="F52"/>
  <c r="G53"/>
  <c r="F53"/>
  <c r="G54"/>
  <c r="F54"/>
  <c r="G55"/>
  <c r="F55"/>
  <c r="G56"/>
  <c r="F56"/>
  <c r="G57"/>
  <c r="F57"/>
  <c r="G58"/>
  <c r="F58"/>
  <c r="G59"/>
  <c r="F59"/>
  <c r="G60"/>
  <c r="F60"/>
  <c r="G61"/>
  <c r="F61"/>
  <c r="G62"/>
  <c r="F62"/>
  <c r="G63"/>
  <c r="F63"/>
  <c r="G64"/>
  <c r="F64"/>
  <c r="G65"/>
  <c r="F65"/>
  <c r="G66"/>
  <c r="F66"/>
  <c r="G67"/>
  <c r="F67"/>
  <c r="G68"/>
  <c r="F68"/>
  <c r="G69"/>
  <c r="F69"/>
  <c r="G70"/>
  <c r="F70"/>
  <c r="G71"/>
  <c r="F71"/>
  <c r="G72"/>
  <c r="F72"/>
  <c r="G73"/>
  <c r="F73"/>
  <c r="G74"/>
  <c r="F74"/>
  <c r="G75"/>
  <c r="F75"/>
  <c r="G76"/>
  <c r="F76"/>
  <c r="G77"/>
  <c r="F77"/>
  <c r="G78"/>
  <c r="F78"/>
  <c r="G79"/>
  <c r="F79"/>
  <c r="G80"/>
  <c r="F80"/>
  <c r="G81"/>
  <c r="F81"/>
  <c r="G82"/>
  <c r="F82"/>
  <c r="G83"/>
  <c r="F83"/>
  <c r="G84"/>
  <c r="F84"/>
  <c r="G85"/>
  <c r="F85"/>
  <c r="G86"/>
  <c r="F86"/>
  <c r="G87"/>
  <c r="F87"/>
  <c r="G88"/>
  <c r="F88"/>
  <c r="G89"/>
  <c r="F89"/>
  <c r="G90"/>
  <c r="F90"/>
  <c r="G91"/>
  <c r="F91"/>
  <c r="G92"/>
  <c r="F92"/>
  <c r="G93"/>
  <c r="F93"/>
  <c r="G94"/>
  <c r="F94"/>
  <c r="G95"/>
  <c r="F95"/>
  <c r="G96"/>
  <c r="F96"/>
  <c r="G97"/>
  <c r="F97"/>
  <c r="G98"/>
  <c r="F98"/>
  <c r="G99"/>
  <c r="F99"/>
  <c r="G100"/>
  <c r="F100"/>
  <c r="G101"/>
  <c r="F101"/>
  <c r="G102"/>
  <c r="E3"/>
  <c r="D3"/>
  <c r="E4"/>
  <c r="D4"/>
  <c r="E5"/>
  <c r="D5"/>
  <c r="E6"/>
  <c r="D6"/>
  <c r="E7"/>
  <c r="D7"/>
  <c r="E8"/>
  <c r="D8"/>
  <c r="E9"/>
  <c r="D9"/>
  <c r="E10"/>
  <c r="D10"/>
  <c r="E11"/>
  <c r="D11"/>
  <c r="E12"/>
  <c r="D12"/>
  <c r="E13"/>
  <c r="D13"/>
  <c r="E14"/>
  <c r="D14"/>
  <c r="E15"/>
  <c r="D15"/>
  <c r="E16"/>
  <c r="D16"/>
  <c r="E17"/>
  <c r="D17"/>
  <c r="E18"/>
  <c r="D18"/>
  <c r="E19"/>
  <c r="D19"/>
  <c r="E20"/>
  <c r="D20"/>
  <c r="E21"/>
  <c r="D21"/>
  <c r="E22"/>
  <c r="D22"/>
  <c r="E23"/>
  <c r="D23"/>
  <c r="E24"/>
  <c r="D24"/>
  <c r="E25"/>
  <c r="D25"/>
  <c r="E26"/>
  <c r="D26"/>
  <c r="E27"/>
  <c r="D27"/>
  <c r="E28"/>
  <c r="D28"/>
  <c r="E29"/>
  <c r="D29"/>
  <c r="E30"/>
  <c r="D30"/>
  <c r="E31"/>
  <c r="D31"/>
  <c r="E32"/>
  <c r="D32"/>
  <c r="E33"/>
  <c r="D33"/>
  <c r="E34"/>
  <c r="D34"/>
  <c r="E35"/>
  <c r="D35"/>
  <c r="E36"/>
  <c r="D36"/>
  <c r="E37"/>
  <c r="D37"/>
  <c r="E38"/>
  <c r="D38"/>
  <c r="E39"/>
  <c r="D39"/>
  <c r="E40"/>
  <c r="D40"/>
  <c r="E41"/>
  <c r="D41"/>
  <c r="E42"/>
  <c r="D42"/>
  <c r="E43"/>
  <c r="D43"/>
  <c r="E44"/>
  <c r="D44"/>
  <c r="E45"/>
  <c r="D45"/>
  <c r="E46"/>
  <c r="D46"/>
  <c r="E47"/>
  <c r="D47"/>
  <c r="E48"/>
  <c r="D48"/>
  <c r="E49"/>
  <c r="D49"/>
  <c r="E50"/>
  <c r="D50"/>
  <c r="E51"/>
  <c r="D51"/>
  <c r="E52"/>
  <c r="D52"/>
  <c r="E53"/>
  <c r="D53"/>
  <c r="E54"/>
  <c r="D54"/>
  <c r="E55"/>
  <c r="D55"/>
  <c r="E56"/>
  <c r="D56"/>
  <c r="E57"/>
  <c r="D57"/>
  <c r="E58"/>
  <c r="D58"/>
  <c r="E59"/>
  <c r="D59"/>
  <c r="E60"/>
  <c r="D60"/>
  <c r="E61"/>
  <c r="D61"/>
  <c r="E62"/>
  <c r="D62"/>
  <c r="E63"/>
  <c r="D63"/>
  <c r="E64"/>
  <c r="D64"/>
  <c r="E65"/>
  <c r="D65"/>
  <c r="E66"/>
  <c r="D66"/>
  <c r="E67"/>
  <c r="D67"/>
  <c r="E68"/>
  <c r="D68"/>
  <c r="E69"/>
  <c r="D69"/>
  <c r="E70"/>
  <c r="D70"/>
  <c r="E71"/>
  <c r="D71"/>
  <c r="E72"/>
  <c r="D72"/>
  <c r="E73"/>
  <c r="D73"/>
  <c r="E74"/>
  <c r="D74"/>
  <c r="E75"/>
  <c r="D75"/>
  <c r="E76"/>
  <c r="D76"/>
  <c r="E77"/>
  <c r="D77"/>
  <c r="E78"/>
  <c r="D78"/>
  <c r="E79"/>
  <c r="D79"/>
  <c r="E80"/>
  <c r="D80"/>
  <c r="E81"/>
  <c r="D81"/>
  <c r="E82"/>
  <c r="D82"/>
  <c r="E83"/>
  <c r="D83"/>
  <c r="E84"/>
  <c r="D84"/>
  <c r="E85"/>
  <c r="D85"/>
  <c r="E86"/>
  <c r="D86"/>
  <c r="E87"/>
  <c r="D87"/>
  <c r="E88"/>
  <c r="D88"/>
  <c r="E89"/>
  <c r="D89"/>
  <c r="E90"/>
  <c r="D90"/>
  <c r="E91"/>
  <c r="D91"/>
  <c r="E92"/>
  <c r="D92"/>
  <c r="E93"/>
  <c r="D93"/>
  <c r="E94"/>
  <c r="D94"/>
  <c r="E95"/>
  <c r="D95"/>
  <c r="E96"/>
  <c r="D96"/>
  <c r="E97"/>
  <c r="D97"/>
  <c r="E98"/>
  <c r="D98"/>
  <c r="E99"/>
  <c r="D99"/>
  <c r="E100"/>
  <c r="D100"/>
  <c r="E101"/>
  <c r="D101"/>
  <c r="E102"/>
  <c r="H102"/>
  <c r="F102"/>
  <c r="D102"/>
  <c r="C3"/>
  <c r="B3"/>
  <c r="C4"/>
  <c r="B4"/>
  <c r="C5"/>
  <c r="B5"/>
  <c r="C6"/>
  <c r="B6"/>
  <c r="C7"/>
  <c r="B7"/>
  <c r="C8"/>
  <c r="B8"/>
  <c r="C9"/>
  <c r="B9"/>
  <c r="C10"/>
  <c r="B10"/>
  <c r="C11"/>
  <c r="B11"/>
  <c r="C12"/>
  <c r="B12"/>
  <c r="C13"/>
  <c r="B13"/>
  <c r="C14"/>
  <c r="B14"/>
  <c r="C15"/>
  <c r="B15"/>
  <c r="C16"/>
  <c r="B16"/>
  <c r="C17"/>
  <c r="B17"/>
  <c r="C18"/>
  <c r="B18"/>
  <c r="C19"/>
  <c r="B19"/>
  <c r="C20"/>
  <c r="B20"/>
  <c r="C21"/>
  <c r="B21"/>
  <c r="C22"/>
  <c r="B22"/>
  <c r="C23"/>
  <c r="B23"/>
  <c r="C24"/>
  <c r="B24"/>
  <c r="C25"/>
  <c r="B25"/>
  <c r="C26"/>
  <c r="B26"/>
  <c r="C27"/>
  <c r="B27"/>
  <c r="C28"/>
  <c r="B28"/>
  <c r="C29"/>
  <c r="B29"/>
  <c r="C30"/>
  <c r="B30"/>
  <c r="C31"/>
  <c r="B31"/>
  <c r="C32"/>
  <c r="B32"/>
  <c r="C33"/>
  <c r="B33"/>
  <c r="C34"/>
  <c r="B34"/>
  <c r="C35"/>
  <c r="B35"/>
  <c r="C36"/>
  <c r="B36"/>
  <c r="C37"/>
  <c r="B37"/>
  <c r="C38"/>
  <c r="B38"/>
  <c r="C39"/>
  <c r="B39"/>
  <c r="C40"/>
  <c r="B40"/>
  <c r="C41"/>
  <c r="B41"/>
  <c r="C42"/>
  <c r="B42"/>
  <c r="C43"/>
  <c r="B43"/>
  <c r="C44"/>
  <c r="B44"/>
  <c r="C45"/>
  <c r="B45"/>
  <c r="C46"/>
  <c r="B46"/>
  <c r="C47"/>
  <c r="B47"/>
  <c r="C48"/>
  <c r="B48"/>
  <c r="C49"/>
  <c r="B49"/>
  <c r="C50"/>
  <c r="B50"/>
  <c r="C51"/>
  <c r="B51"/>
  <c r="C52"/>
  <c r="B52"/>
  <c r="C53"/>
  <c r="B53"/>
  <c r="C54"/>
  <c r="B54"/>
  <c r="C55"/>
  <c r="B55"/>
  <c r="C56"/>
  <c r="B56"/>
  <c r="C57"/>
  <c r="B57"/>
  <c r="C58"/>
  <c r="B58"/>
  <c r="C59"/>
  <c r="B59"/>
  <c r="C60"/>
  <c r="B60"/>
  <c r="C61"/>
  <c r="B61"/>
  <c r="C62"/>
  <c r="B62"/>
  <c r="C63"/>
  <c r="B63"/>
  <c r="C64"/>
  <c r="B64"/>
  <c r="C65"/>
  <c r="B65"/>
  <c r="C66"/>
  <c r="B66"/>
  <c r="C67"/>
  <c r="B67"/>
  <c r="C68"/>
  <c r="B68"/>
  <c r="C69"/>
  <c r="B69"/>
  <c r="C70"/>
  <c r="B70"/>
  <c r="C71"/>
  <c r="B71"/>
  <c r="C72"/>
  <c r="B72"/>
  <c r="C73"/>
  <c r="B73"/>
  <c r="C74"/>
  <c r="B74"/>
  <c r="C75"/>
  <c r="B75"/>
  <c r="C76"/>
  <c r="B76"/>
  <c r="C77"/>
  <c r="B77"/>
  <c r="C78"/>
  <c r="B78"/>
  <c r="C79"/>
  <c r="B79"/>
  <c r="C80"/>
  <c r="B80"/>
  <c r="C81"/>
  <c r="B81"/>
  <c r="C82"/>
  <c r="B82"/>
  <c r="C83"/>
  <c r="B83"/>
  <c r="C84"/>
  <c r="B84"/>
  <c r="C85"/>
  <c r="B85"/>
  <c r="C86"/>
  <c r="B86"/>
  <c r="C87"/>
  <c r="B87"/>
  <c r="C88"/>
  <c r="B88"/>
  <c r="C89"/>
  <c r="B89"/>
  <c r="C90"/>
  <c r="B90"/>
  <c r="C91"/>
  <c r="B91"/>
  <c r="C92"/>
  <c r="B92"/>
  <c r="C93"/>
  <c r="B93"/>
  <c r="C94"/>
  <c r="B94"/>
  <c r="C95"/>
  <c r="B95"/>
  <c r="C96"/>
  <c r="B96"/>
  <c r="C97"/>
  <c r="B97"/>
  <c r="C98"/>
  <c r="B98"/>
  <c r="C99"/>
  <c r="B99"/>
  <c r="C100"/>
  <c r="B100"/>
  <c r="C101"/>
  <c r="B101"/>
  <c r="C102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I2"/>
  <c r="H2"/>
  <c r="G2"/>
  <c r="F2"/>
  <c r="E2"/>
  <c r="D2"/>
  <c r="B2"/>
  <c r="C2"/>
</calcChain>
</file>

<file path=xl/sharedStrings.xml><?xml version="1.0" encoding="utf-8"?>
<sst xmlns="http://schemas.openxmlformats.org/spreadsheetml/2006/main" count="17" uniqueCount="17">
  <si>
    <t xml:space="preserve"> </t>
  </si>
  <si>
    <t>v</t>
  </si>
  <si>
    <t>t</t>
  </si>
  <si>
    <t>x</t>
  </si>
  <si>
    <t>g=</t>
  </si>
  <si>
    <t>v0</t>
  </si>
  <si>
    <t>x0</t>
  </si>
  <si>
    <t>alfa1=</t>
  </si>
  <si>
    <t>alfa2=</t>
  </si>
  <si>
    <t>alfa3=</t>
  </si>
  <si>
    <t>v1</t>
  </si>
  <si>
    <t>v2</t>
  </si>
  <si>
    <t>x2</t>
  </si>
  <si>
    <t>v3</t>
  </si>
  <si>
    <t>x3</t>
  </si>
  <si>
    <t>x1</t>
  </si>
  <si>
    <t>tau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</si>
</sst>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3" fillId="3" borderId="0" xfId="0" applyFont="1" applyFill="1"/>
  </cellXfs>
  <cellStyles count="15"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 seguido" xfId="2" builtinId="9" hidden="1"/>
    <cellStyle name="Hyperlink seguido" xfId="4" builtinId="9" hidden="1"/>
    <cellStyle name="Hyperlink seguido" xfId="6" builtinId="9" hidden="1"/>
    <cellStyle name="Hyperlink seguido" xfId="8" builtinId="9" hidden="1"/>
    <cellStyle name="Hyperlink seguido" xfId="10" builtinId="9" hidden="1"/>
    <cellStyle name="Hyperlink seguido" xfId="12" builtinId="9" hidden="1"/>
    <cellStyle name="Hyperlink seguido" xfId="14" builtinId="9" hidden="1"/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76718427437901E-2"/>
          <c:y val="8.95522388059702E-2"/>
          <c:w val="0.75087579569795204"/>
          <c:h val="0.80922082500881465"/>
        </c:manualLayout>
      </c:layout>
      <c:lineChart>
        <c:grouping val="standard"/>
        <c:ser>
          <c:idx val="1"/>
          <c:order val="0"/>
          <c:marker>
            <c:symbol val="none"/>
          </c:marker>
          <c:val>
            <c:numRef>
              <c:f>tulio!$B$1:$B$20</c:f>
              <c:numCache>
                <c:formatCode>General</c:formatCode>
                <c:ptCount val="20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  <c:pt idx="19">
                  <c:v>210</c:v>
                </c:pt>
              </c:numCache>
            </c:numRef>
          </c:val>
        </c:ser>
        <c:marker val="1"/>
        <c:axId val="73373184"/>
        <c:axId val="73374720"/>
      </c:lineChart>
      <c:catAx>
        <c:axId val="73373184"/>
        <c:scaling>
          <c:orientation val="minMax"/>
        </c:scaling>
        <c:axPos val="b"/>
        <c:tickLblPos val="nextTo"/>
        <c:crossAx val="73374720"/>
        <c:crosses val="autoZero"/>
        <c:auto val="1"/>
        <c:lblAlgn val="ctr"/>
        <c:lblOffset val="100"/>
      </c:catAx>
      <c:valAx>
        <c:axId val="73374720"/>
        <c:scaling>
          <c:orientation val="minMax"/>
        </c:scaling>
        <c:axPos val="l"/>
        <c:majorGridlines/>
        <c:numFmt formatCode="General" sourceLinked="1"/>
        <c:tickLblPos val="nextTo"/>
        <c:crossAx val="733731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tx>
            <c:strRef>
              <c:f>'queda com atrito v^2'!$B$1</c:f>
              <c:strCache>
                <c:ptCount val="1"/>
                <c:pt idx="0">
                  <c:v>v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'queda com atrito v^2'!$A$2:$A$102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'queda com atrito v^2'!$B$2:$B$102</c:f>
              <c:numCache>
                <c:formatCode>General</c:formatCode>
                <c:ptCount val="101"/>
                <c:pt idx="0">
                  <c:v>0</c:v>
                </c:pt>
                <c:pt idx="1">
                  <c:v>-2</c:v>
                </c:pt>
                <c:pt idx="2">
                  <c:v>-4</c:v>
                </c:pt>
                <c:pt idx="3">
                  <c:v>-6</c:v>
                </c:pt>
                <c:pt idx="4">
                  <c:v>-8</c:v>
                </c:pt>
                <c:pt idx="5">
                  <c:v>-10</c:v>
                </c:pt>
                <c:pt idx="6">
                  <c:v>-12</c:v>
                </c:pt>
                <c:pt idx="7">
                  <c:v>-14</c:v>
                </c:pt>
                <c:pt idx="8">
                  <c:v>-16</c:v>
                </c:pt>
                <c:pt idx="9">
                  <c:v>-18</c:v>
                </c:pt>
                <c:pt idx="10">
                  <c:v>-20</c:v>
                </c:pt>
                <c:pt idx="11">
                  <c:v>-22</c:v>
                </c:pt>
                <c:pt idx="12">
                  <c:v>-24</c:v>
                </c:pt>
                <c:pt idx="13">
                  <c:v>-26</c:v>
                </c:pt>
                <c:pt idx="14">
                  <c:v>-28</c:v>
                </c:pt>
                <c:pt idx="15">
                  <c:v>-30</c:v>
                </c:pt>
                <c:pt idx="16">
                  <c:v>-32</c:v>
                </c:pt>
                <c:pt idx="17">
                  <c:v>-34</c:v>
                </c:pt>
                <c:pt idx="18">
                  <c:v>-36</c:v>
                </c:pt>
                <c:pt idx="19">
                  <c:v>-38</c:v>
                </c:pt>
                <c:pt idx="20">
                  <c:v>-40</c:v>
                </c:pt>
                <c:pt idx="21">
                  <c:v>-42</c:v>
                </c:pt>
                <c:pt idx="22">
                  <c:v>-44</c:v>
                </c:pt>
                <c:pt idx="23">
                  <c:v>-46</c:v>
                </c:pt>
                <c:pt idx="24">
                  <c:v>-48</c:v>
                </c:pt>
                <c:pt idx="25">
                  <c:v>-50</c:v>
                </c:pt>
                <c:pt idx="26">
                  <c:v>-52</c:v>
                </c:pt>
                <c:pt idx="27">
                  <c:v>-54</c:v>
                </c:pt>
                <c:pt idx="28">
                  <c:v>-56</c:v>
                </c:pt>
                <c:pt idx="29">
                  <c:v>-58</c:v>
                </c:pt>
                <c:pt idx="30">
                  <c:v>-60</c:v>
                </c:pt>
                <c:pt idx="31">
                  <c:v>-62</c:v>
                </c:pt>
                <c:pt idx="32">
                  <c:v>-64</c:v>
                </c:pt>
                <c:pt idx="33">
                  <c:v>-66</c:v>
                </c:pt>
                <c:pt idx="34">
                  <c:v>-68</c:v>
                </c:pt>
                <c:pt idx="35">
                  <c:v>-70</c:v>
                </c:pt>
                <c:pt idx="36">
                  <c:v>-72</c:v>
                </c:pt>
                <c:pt idx="37">
                  <c:v>-74</c:v>
                </c:pt>
                <c:pt idx="38">
                  <c:v>-76</c:v>
                </c:pt>
                <c:pt idx="39">
                  <c:v>-78</c:v>
                </c:pt>
                <c:pt idx="40">
                  <c:v>-80</c:v>
                </c:pt>
                <c:pt idx="41">
                  <c:v>-82</c:v>
                </c:pt>
                <c:pt idx="42">
                  <c:v>-84</c:v>
                </c:pt>
                <c:pt idx="43">
                  <c:v>-86</c:v>
                </c:pt>
                <c:pt idx="44">
                  <c:v>-88</c:v>
                </c:pt>
                <c:pt idx="45">
                  <c:v>-90</c:v>
                </c:pt>
                <c:pt idx="46">
                  <c:v>-92</c:v>
                </c:pt>
                <c:pt idx="47">
                  <c:v>-94</c:v>
                </c:pt>
                <c:pt idx="48">
                  <c:v>-96</c:v>
                </c:pt>
                <c:pt idx="49">
                  <c:v>-98</c:v>
                </c:pt>
                <c:pt idx="50">
                  <c:v>-100</c:v>
                </c:pt>
                <c:pt idx="51">
                  <c:v>-102</c:v>
                </c:pt>
                <c:pt idx="52">
                  <c:v>-104</c:v>
                </c:pt>
                <c:pt idx="53">
                  <c:v>-106</c:v>
                </c:pt>
                <c:pt idx="54">
                  <c:v>-108</c:v>
                </c:pt>
                <c:pt idx="55">
                  <c:v>-110</c:v>
                </c:pt>
                <c:pt idx="56">
                  <c:v>-112</c:v>
                </c:pt>
                <c:pt idx="57">
                  <c:v>-114</c:v>
                </c:pt>
                <c:pt idx="58">
                  <c:v>-116</c:v>
                </c:pt>
                <c:pt idx="59">
                  <c:v>-118</c:v>
                </c:pt>
                <c:pt idx="60">
                  <c:v>-120</c:v>
                </c:pt>
                <c:pt idx="61">
                  <c:v>-122</c:v>
                </c:pt>
                <c:pt idx="62">
                  <c:v>-124</c:v>
                </c:pt>
                <c:pt idx="63">
                  <c:v>-126</c:v>
                </c:pt>
                <c:pt idx="64">
                  <c:v>-128</c:v>
                </c:pt>
                <c:pt idx="65">
                  <c:v>-130</c:v>
                </c:pt>
                <c:pt idx="66">
                  <c:v>-132</c:v>
                </c:pt>
                <c:pt idx="67">
                  <c:v>-134</c:v>
                </c:pt>
                <c:pt idx="68">
                  <c:v>-136</c:v>
                </c:pt>
                <c:pt idx="69">
                  <c:v>-138</c:v>
                </c:pt>
                <c:pt idx="70">
                  <c:v>-140</c:v>
                </c:pt>
                <c:pt idx="71">
                  <c:v>-142</c:v>
                </c:pt>
                <c:pt idx="72">
                  <c:v>-144</c:v>
                </c:pt>
                <c:pt idx="73">
                  <c:v>-146</c:v>
                </c:pt>
                <c:pt idx="74">
                  <c:v>-148</c:v>
                </c:pt>
                <c:pt idx="75">
                  <c:v>-150</c:v>
                </c:pt>
                <c:pt idx="76">
                  <c:v>-152</c:v>
                </c:pt>
                <c:pt idx="77">
                  <c:v>-154</c:v>
                </c:pt>
                <c:pt idx="78">
                  <c:v>-156</c:v>
                </c:pt>
                <c:pt idx="79">
                  <c:v>-158</c:v>
                </c:pt>
                <c:pt idx="80">
                  <c:v>-160</c:v>
                </c:pt>
                <c:pt idx="81">
                  <c:v>-162</c:v>
                </c:pt>
                <c:pt idx="82">
                  <c:v>-164</c:v>
                </c:pt>
                <c:pt idx="83">
                  <c:v>-166</c:v>
                </c:pt>
                <c:pt idx="84">
                  <c:v>-168</c:v>
                </c:pt>
                <c:pt idx="85">
                  <c:v>-170</c:v>
                </c:pt>
                <c:pt idx="86">
                  <c:v>-172</c:v>
                </c:pt>
                <c:pt idx="87">
                  <c:v>-174</c:v>
                </c:pt>
                <c:pt idx="88">
                  <c:v>-176</c:v>
                </c:pt>
                <c:pt idx="89">
                  <c:v>-178</c:v>
                </c:pt>
                <c:pt idx="90">
                  <c:v>-180</c:v>
                </c:pt>
                <c:pt idx="91">
                  <c:v>-182</c:v>
                </c:pt>
                <c:pt idx="92">
                  <c:v>-184</c:v>
                </c:pt>
                <c:pt idx="93">
                  <c:v>-186</c:v>
                </c:pt>
                <c:pt idx="94">
                  <c:v>-188</c:v>
                </c:pt>
                <c:pt idx="95">
                  <c:v>-190</c:v>
                </c:pt>
                <c:pt idx="96">
                  <c:v>-192</c:v>
                </c:pt>
                <c:pt idx="97">
                  <c:v>-194</c:v>
                </c:pt>
                <c:pt idx="98">
                  <c:v>-196</c:v>
                </c:pt>
                <c:pt idx="99">
                  <c:v>-198</c:v>
                </c:pt>
                <c:pt idx="100">
                  <c:v>-200</c:v>
                </c:pt>
              </c:numCache>
            </c:numRef>
          </c:yVal>
        </c:ser>
        <c:ser>
          <c:idx val="2"/>
          <c:order val="1"/>
          <c:tx>
            <c:strRef>
              <c:f>'queda com atrito v^2'!$D$1</c:f>
              <c:strCache>
                <c:ptCount val="1"/>
                <c:pt idx="0">
                  <c:v>v1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'queda com atrito v^2'!$A$2:$A$102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'queda com atrito v^2'!$D$2:$D$102</c:f>
              <c:numCache>
                <c:formatCode>General</c:formatCode>
                <c:ptCount val="101"/>
                <c:pt idx="0">
                  <c:v>0</c:v>
                </c:pt>
                <c:pt idx="1">
                  <c:v>-2</c:v>
                </c:pt>
                <c:pt idx="2">
                  <c:v>-3.9</c:v>
                </c:pt>
                <c:pt idx="3">
                  <c:v>-5.5197500000000002</c:v>
                </c:pt>
                <c:pt idx="4">
                  <c:v>-6.7580589984374999</c:v>
                </c:pt>
                <c:pt idx="5">
                  <c:v>-7.6162749627784478</c:v>
                </c:pt>
                <c:pt idx="6">
                  <c:v>-8.1660838550623005</c:v>
                </c:pt>
                <c:pt idx="7">
                  <c:v>-8.4989607168645716</c:v>
                </c:pt>
                <c:pt idx="8">
                  <c:v>-8.6931523851943933</c:v>
                </c:pt>
                <c:pt idx="9">
                  <c:v>-8.8038799253891185</c:v>
                </c:pt>
                <c:pt idx="10">
                  <c:v>-8.8661723818723814</c:v>
                </c:pt>
                <c:pt idx="11">
                  <c:v>-8.9009470642454662</c:v>
                </c:pt>
                <c:pt idx="12">
                  <c:v>-8.9202755982329656</c:v>
                </c:pt>
                <c:pt idx="13">
                  <c:v>-8.9309926795222037</c:v>
                </c:pt>
                <c:pt idx="14">
                  <c:v>-8.9369269234802236</c:v>
                </c:pt>
                <c:pt idx="15">
                  <c:v>-8.9402103525895811</c:v>
                </c:pt>
                <c:pt idx="16">
                  <c:v>-8.9420263238758331</c:v>
                </c:pt>
                <c:pt idx="17">
                  <c:v>-8.9430304544536234</c:v>
                </c:pt>
                <c:pt idx="18">
                  <c:v>-8.9435856117214989</c:v>
                </c:pt>
                <c:pt idx="19">
                  <c:v>-8.9438925218667027</c:v>
                </c:pt>
                <c:pt idx="20">
                  <c:v>-8.9440621857991243</c:v>
                </c:pt>
                <c:pt idx="21">
                  <c:v>-8.9441559762130787</c:v>
                </c:pt>
                <c:pt idx="22">
                  <c:v>-8.944207823042376</c:v>
                </c:pt>
                <c:pt idx="23">
                  <c:v>-8.9442364834980648</c:v>
                </c:pt>
                <c:pt idx="24">
                  <c:v>-8.944252326679619</c:v>
                </c:pt>
                <c:pt idx="25">
                  <c:v>-8.9442610845967749</c:v>
                </c:pt>
                <c:pt idx="26">
                  <c:v>-8.944265925860968</c:v>
                </c:pt>
                <c:pt idx="27">
                  <c:v>-8.9442686020480284</c:v>
                </c:pt>
                <c:pt idx="28">
                  <c:v>-8.9442700814084741</c:v>
                </c:pt>
                <c:pt idx="29">
                  <c:v>-8.9442708991790063</c:v>
                </c:pt>
                <c:pt idx="30">
                  <c:v>-8.944271351231496</c:v>
                </c:pt>
                <c:pt idx="31">
                  <c:v>-8.9442716011199828</c:v>
                </c:pt>
                <c:pt idx="32">
                  <c:v>-8.9442717392549476</c:v>
                </c:pt>
                <c:pt idx="33">
                  <c:v>-8.9442718156140799</c:v>
                </c:pt>
                <c:pt idx="34">
                  <c:v>-8.9442718578243703</c:v>
                </c:pt>
                <c:pt idx="35">
                  <c:v>-8.9442718811576452</c:v>
                </c:pt>
                <c:pt idx="36">
                  <c:v>-8.9442718940559622</c:v>
                </c:pt>
                <c:pt idx="37">
                  <c:v>-8.9442719011859761</c:v>
                </c:pt>
                <c:pt idx="38">
                  <c:v>-8.9442719051273514</c:v>
                </c:pt>
                <c:pt idx="39">
                  <c:v>-8.9442719073060903</c:v>
                </c:pt>
                <c:pt idx="40">
                  <c:v>-8.9442719085104674</c:v>
                </c:pt>
                <c:pt idx="41">
                  <c:v>-8.9442719091762299</c:v>
                </c:pt>
                <c:pt idx="42">
                  <c:v>-8.9442719095442555</c:v>
                </c:pt>
                <c:pt idx="43">
                  <c:v>-8.9442719097476946</c:v>
                </c:pt>
                <c:pt idx="44">
                  <c:v>-8.9442719098601522</c:v>
                </c:pt>
                <c:pt idx="45">
                  <c:v>-8.9442719099223176</c:v>
                </c:pt>
                <c:pt idx="46">
                  <c:v>-8.9442719099566812</c:v>
                </c:pt>
                <c:pt idx="47">
                  <c:v>-8.9442719099756776</c:v>
                </c:pt>
                <c:pt idx="48">
                  <c:v>-8.9442719099861776</c:v>
                </c:pt>
                <c:pt idx="49">
                  <c:v>-8.9442719099919827</c:v>
                </c:pt>
                <c:pt idx="50">
                  <c:v>-8.9442719099951926</c:v>
                </c:pt>
                <c:pt idx="51">
                  <c:v>-8.9442719099969672</c:v>
                </c:pt>
                <c:pt idx="52">
                  <c:v>-8.9442719099979477</c:v>
                </c:pt>
                <c:pt idx="53">
                  <c:v>-8.9442719099984895</c:v>
                </c:pt>
                <c:pt idx="54">
                  <c:v>-8.944271909998788</c:v>
                </c:pt>
                <c:pt idx="55">
                  <c:v>-8.9442719099989532</c:v>
                </c:pt>
                <c:pt idx="56">
                  <c:v>-8.9442719099990455</c:v>
                </c:pt>
                <c:pt idx="57">
                  <c:v>-8.9442719099990953</c:v>
                </c:pt>
                <c:pt idx="58">
                  <c:v>-8.9442719099991237</c:v>
                </c:pt>
                <c:pt idx="59">
                  <c:v>-8.9442719099991397</c:v>
                </c:pt>
                <c:pt idx="60">
                  <c:v>-8.9442719099991486</c:v>
                </c:pt>
                <c:pt idx="61">
                  <c:v>-8.9442719099991539</c:v>
                </c:pt>
                <c:pt idx="62">
                  <c:v>-8.9442719099991557</c:v>
                </c:pt>
                <c:pt idx="63">
                  <c:v>-8.9442719099991574</c:v>
                </c:pt>
                <c:pt idx="64">
                  <c:v>-8.9442719099991574</c:v>
                </c:pt>
                <c:pt idx="65">
                  <c:v>-8.9442719099991574</c:v>
                </c:pt>
                <c:pt idx="66">
                  <c:v>-8.9442719099991574</c:v>
                </c:pt>
                <c:pt idx="67">
                  <c:v>-8.9442719099991574</c:v>
                </c:pt>
                <c:pt idx="68">
                  <c:v>-8.9442719099991574</c:v>
                </c:pt>
                <c:pt idx="69">
                  <c:v>-8.9442719099991574</c:v>
                </c:pt>
                <c:pt idx="70">
                  <c:v>-8.9442719099991574</c:v>
                </c:pt>
                <c:pt idx="71">
                  <c:v>-8.9442719099991574</c:v>
                </c:pt>
                <c:pt idx="72">
                  <c:v>-8.9442719099991574</c:v>
                </c:pt>
                <c:pt idx="73">
                  <c:v>-8.9442719099991574</c:v>
                </c:pt>
                <c:pt idx="74">
                  <c:v>-8.9442719099991574</c:v>
                </c:pt>
                <c:pt idx="75">
                  <c:v>-8.9442719099991574</c:v>
                </c:pt>
                <c:pt idx="76">
                  <c:v>-8.9442719099991574</c:v>
                </c:pt>
                <c:pt idx="77">
                  <c:v>-8.9442719099991574</c:v>
                </c:pt>
                <c:pt idx="78">
                  <c:v>-8.9442719099991574</c:v>
                </c:pt>
                <c:pt idx="79">
                  <c:v>-8.9442719099991574</c:v>
                </c:pt>
                <c:pt idx="80">
                  <c:v>-8.9442719099991574</c:v>
                </c:pt>
                <c:pt idx="81">
                  <c:v>-8.9442719099991574</c:v>
                </c:pt>
                <c:pt idx="82">
                  <c:v>-8.9442719099991574</c:v>
                </c:pt>
                <c:pt idx="83">
                  <c:v>-8.9442719099991574</c:v>
                </c:pt>
                <c:pt idx="84">
                  <c:v>-8.9442719099991574</c:v>
                </c:pt>
                <c:pt idx="85">
                  <c:v>-8.9442719099991574</c:v>
                </c:pt>
                <c:pt idx="86">
                  <c:v>-8.9442719099991574</c:v>
                </c:pt>
                <c:pt idx="87">
                  <c:v>-8.9442719099991574</c:v>
                </c:pt>
                <c:pt idx="88">
                  <c:v>-8.9442719099991574</c:v>
                </c:pt>
                <c:pt idx="89">
                  <c:v>-8.9442719099991574</c:v>
                </c:pt>
                <c:pt idx="90">
                  <c:v>-8.9442719099991574</c:v>
                </c:pt>
                <c:pt idx="91">
                  <c:v>-8.9442719099991574</c:v>
                </c:pt>
                <c:pt idx="92">
                  <c:v>-8.9442719099991574</c:v>
                </c:pt>
                <c:pt idx="93">
                  <c:v>-8.9442719099991574</c:v>
                </c:pt>
                <c:pt idx="94">
                  <c:v>-8.9442719099991574</c:v>
                </c:pt>
                <c:pt idx="95">
                  <c:v>-8.9442719099991574</c:v>
                </c:pt>
                <c:pt idx="96">
                  <c:v>-8.9442719099991574</c:v>
                </c:pt>
                <c:pt idx="97">
                  <c:v>-8.9442719099991574</c:v>
                </c:pt>
                <c:pt idx="98">
                  <c:v>-8.9442719099991574</c:v>
                </c:pt>
                <c:pt idx="99">
                  <c:v>-8.9442719099991574</c:v>
                </c:pt>
                <c:pt idx="100">
                  <c:v>-8.9442719099991574</c:v>
                </c:pt>
              </c:numCache>
            </c:numRef>
          </c:yVal>
        </c:ser>
        <c:ser>
          <c:idx val="4"/>
          <c:order val="2"/>
          <c:tx>
            <c:strRef>
              <c:f>'queda com atrito v^2'!$F$1</c:f>
              <c:strCache>
                <c:ptCount val="1"/>
                <c:pt idx="0">
                  <c:v>v2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ln>
                <a:noFill/>
              </a:ln>
            </c:spPr>
          </c:marker>
          <c:xVal>
            <c:numRef>
              <c:f>'queda com atrito v^2'!$A$2:$A$102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'queda com atrito v^2'!$F$2:$F$102</c:f>
              <c:numCache>
                <c:formatCode>General</c:formatCode>
                <c:ptCount val="101"/>
                <c:pt idx="0">
                  <c:v>0</c:v>
                </c:pt>
                <c:pt idx="1">
                  <c:v>-2</c:v>
                </c:pt>
                <c:pt idx="2">
                  <c:v>-3.94</c:v>
                </c:pt>
                <c:pt idx="3">
                  <c:v>-5.7071459999999998</c:v>
                </c:pt>
                <c:pt idx="4">
                  <c:v>-7.2185732680202594</c:v>
                </c:pt>
                <c:pt idx="5">
                  <c:v>-8.4369562676336098</c:v>
                </c:pt>
                <c:pt idx="6">
                  <c:v>-9.3692228017041792</c:v>
                </c:pt>
                <c:pt idx="7">
                  <c:v>-10.052487763084576</c:v>
                </c:pt>
                <c:pt idx="8">
                  <c:v>-10.536700109680099</c:v>
                </c:pt>
                <c:pt idx="9">
                  <c:v>-10.87136937166011</c:v>
                </c:pt>
                <c:pt idx="10">
                  <c:v>-11.098569291434067</c:v>
                </c:pt>
                <c:pt idx="11">
                  <c:v>-11.250895686682618</c:v>
                </c:pt>
                <c:pt idx="12">
                  <c:v>-11.352155880393415</c:v>
                </c:pt>
                <c:pt idx="13">
                  <c:v>-11.419084233402153</c:v>
                </c:pt>
                <c:pt idx="14">
                  <c:v>-11.463151962459149</c:v>
                </c:pt>
                <c:pt idx="15">
                  <c:v>-11.492094168742684</c:v>
                </c:pt>
                <c:pt idx="16">
                  <c:v>-11.51107074299394</c:v>
                </c:pt>
                <c:pt idx="17">
                  <c:v>-11.523499498240774</c:v>
                </c:pt>
                <c:pt idx="18">
                  <c:v>-11.531633887951443</c:v>
                </c:pt>
                <c:pt idx="19">
                  <c:v>-11.536955186065192</c:v>
                </c:pt>
                <c:pt idx="20">
                  <c:v>-11.540435161586045</c:v>
                </c:pt>
                <c:pt idx="21">
                  <c:v>-11.542710505804472</c:v>
                </c:pt>
                <c:pt idx="22">
                  <c:v>-11.544198018492338</c:v>
                </c:pt>
                <c:pt idx="23">
                  <c:v>-11.545170400139902</c:v>
                </c:pt>
                <c:pt idx="24">
                  <c:v>-11.545806006615905</c:v>
                </c:pt>
                <c:pt idx="25">
                  <c:v>-11.546221461479787</c:v>
                </c:pt>
                <c:pt idx="26">
                  <c:v>-11.546493010916741</c:v>
                </c:pt>
                <c:pt idx="27">
                  <c:v>-11.546670498149505</c:v>
                </c:pt>
                <c:pt idx="28">
                  <c:v>-11.546786504256962</c:v>
                </c:pt>
                <c:pt idx="29">
                  <c:v>-11.546862325633601</c:v>
                </c:pt>
                <c:pt idx="30">
                  <c:v>-11.546911882126551</c:v>
                </c:pt>
                <c:pt idx="31">
                  <c:v>-11.546944271922621</c:v>
                </c:pt>
                <c:pt idx="32">
                  <c:v>-11.546965441639323</c:v>
                </c:pt>
                <c:pt idx="33">
                  <c:v>-11.54697927798313</c:v>
                </c:pt>
                <c:pt idx="34">
                  <c:v>-11.546988321290554</c:v>
                </c:pt>
                <c:pt idx="35">
                  <c:v>-11.546994231910247</c:v>
                </c:pt>
                <c:pt idx="36">
                  <c:v>-11.54699809503372</c:v>
                </c:pt>
                <c:pt idx="37">
                  <c:v>-11.547000619933035</c:v>
                </c:pt>
                <c:pt idx="38">
                  <c:v>-11.547002270182027</c:v>
                </c:pt>
                <c:pt idx="39">
                  <c:v>-11.547003348768193</c:v>
                </c:pt>
                <c:pt idx="40">
                  <c:v>-11.547004053721235</c:v>
                </c:pt>
                <c:pt idx="41">
                  <c:v>-11.547004514471416</c:v>
                </c:pt>
                <c:pt idx="42">
                  <c:v>-11.547004815613068</c:v>
                </c:pt>
                <c:pt idx="43">
                  <c:v>-11.547005012436198</c:v>
                </c:pt>
                <c:pt idx="44">
                  <c:v>-11.547005141077799</c:v>
                </c:pt>
                <c:pt idx="45">
                  <c:v>-11.547005225156642</c:v>
                </c:pt>
                <c:pt idx="46">
                  <c:v>-11.547005280109721</c:v>
                </c:pt>
                <c:pt idx="47">
                  <c:v>-11.547005316026494</c:v>
                </c:pt>
                <c:pt idx="48">
                  <c:v>-11.547005339501332</c:v>
                </c:pt>
                <c:pt idx="49">
                  <c:v>-11.547005354844249</c:v>
                </c:pt>
                <c:pt idx="50">
                  <c:v>-11.547005364872224</c:v>
                </c:pt>
                <c:pt idx="51">
                  <c:v>-11.547005371426405</c:v>
                </c:pt>
                <c:pt idx="52">
                  <c:v>-11.547005375710151</c:v>
                </c:pt>
                <c:pt idx="53">
                  <c:v>-11.547005378509965</c:v>
                </c:pt>
                <c:pt idx="54">
                  <c:v>-11.547005380339893</c:v>
                </c:pt>
                <c:pt idx="55">
                  <c:v>-11.547005381535916</c:v>
                </c:pt>
                <c:pt idx="56">
                  <c:v>-11.547005382317625</c:v>
                </c:pt>
                <c:pt idx="57">
                  <c:v>-11.547005382828543</c:v>
                </c:pt>
                <c:pt idx="58">
                  <c:v>-11.547005383162473</c:v>
                </c:pt>
                <c:pt idx="59">
                  <c:v>-11.547005383380725</c:v>
                </c:pt>
                <c:pt idx="60">
                  <c:v>-11.547005383523373</c:v>
                </c:pt>
                <c:pt idx="61">
                  <c:v>-11.547005383616607</c:v>
                </c:pt>
                <c:pt idx="62">
                  <c:v>-11.547005383677543</c:v>
                </c:pt>
                <c:pt idx="63">
                  <c:v>-11.547005383717371</c:v>
                </c:pt>
                <c:pt idx="64">
                  <c:v>-11.547005383743402</c:v>
                </c:pt>
                <c:pt idx="65">
                  <c:v>-11.547005383760416</c:v>
                </c:pt>
                <c:pt idx="66">
                  <c:v>-11.547005383771536</c:v>
                </c:pt>
                <c:pt idx="67">
                  <c:v>-11.547005383778803</c:v>
                </c:pt>
                <c:pt idx="68">
                  <c:v>-11.547005383783553</c:v>
                </c:pt>
                <c:pt idx="69">
                  <c:v>-11.547005383786658</c:v>
                </c:pt>
                <c:pt idx="70">
                  <c:v>-11.547005383788687</c:v>
                </c:pt>
                <c:pt idx="71">
                  <c:v>-11.547005383790014</c:v>
                </c:pt>
                <c:pt idx="72">
                  <c:v>-11.54700538379088</c:v>
                </c:pt>
                <c:pt idx="73">
                  <c:v>-11.547005383791447</c:v>
                </c:pt>
                <c:pt idx="74">
                  <c:v>-11.547005383791817</c:v>
                </c:pt>
                <c:pt idx="75">
                  <c:v>-11.547005383792058</c:v>
                </c:pt>
                <c:pt idx="76">
                  <c:v>-11.547005383792216</c:v>
                </c:pt>
                <c:pt idx="77">
                  <c:v>-11.547005383792319</c:v>
                </c:pt>
                <c:pt idx="78">
                  <c:v>-11.547005383792387</c:v>
                </c:pt>
                <c:pt idx="79">
                  <c:v>-11.547005383792431</c:v>
                </c:pt>
                <c:pt idx="80">
                  <c:v>-11.54700538379246</c:v>
                </c:pt>
                <c:pt idx="81">
                  <c:v>-11.547005383792479</c:v>
                </c:pt>
                <c:pt idx="82">
                  <c:v>-11.547005383792492</c:v>
                </c:pt>
                <c:pt idx="83">
                  <c:v>-11.5470053837925</c:v>
                </c:pt>
                <c:pt idx="84">
                  <c:v>-11.547005383792506</c:v>
                </c:pt>
                <c:pt idx="85">
                  <c:v>-11.547005383792509</c:v>
                </c:pt>
                <c:pt idx="86">
                  <c:v>-11.547005383792511</c:v>
                </c:pt>
                <c:pt idx="87">
                  <c:v>-11.547005383792513</c:v>
                </c:pt>
                <c:pt idx="88">
                  <c:v>-11.547005383792515</c:v>
                </c:pt>
                <c:pt idx="89">
                  <c:v>-11.547005383792515</c:v>
                </c:pt>
                <c:pt idx="90">
                  <c:v>-11.547005383792515</c:v>
                </c:pt>
                <c:pt idx="91">
                  <c:v>-11.547005383792515</c:v>
                </c:pt>
                <c:pt idx="92">
                  <c:v>-11.547005383792515</c:v>
                </c:pt>
                <c:pt idx="93">
                  <c:v>-11.547005383792515</c:v>
                </c:pt>
                <c:pt idx="94">
                  <c:v>-11.547005383792515</c:v>
                </c:pt>
                <c:pt idx="95">
                  <c:v>-11.547005383792515</c:v>
                </c:pt>
                <c:pt idx="96">
                  <c:v>-11.547005383792515</c:v>
                </c:pt>
                <c:pt idx="97">
                  <c:v>-11.547005383792515</c:v>
                </c:pt>
                <c:pt idx="98">
                  <c:v>-11.547005383792515</c:v>
                </c:pt>
                <c:pt idx="99">
                  <c:v>-11.547005383792515</c:v>
                </c:pt>
                <c:pt idx="100">
                  <c:v>-11.547005383792515</c:v>
                </c:pt>
              </c:numCache>
            </c:numRef>
          </c:yVal>
        </c:ser>
        <c:ser>
          <c:idx val="6"/>
          <c:order val="3"/>
          <c:tx>
            <c:strRef>
              <c:f>'queda com atrito v^2'!$H$1</c:f>
              <c:strCache>
                <c:ptCount val="1"/>
                <c:pt idx="0">
                  <c:v>v3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bg2">
                  <a:lumMod val="25000"/>
                </a:schemeClr>
              </a:solidFill>
              <a:ln>
                <a:noFill/>
              </a:ln>
            </c:spPr>
          </c:marker>
          <c:xVal>
            <c:numRef>
              <c:f>'queda com atrito v^2'!$A$2:$A$102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'queda com atrito v^2'!$H$2:$H$102</c:f>
              <c:numCache>
                <c:formatCode>General</c:formatCode>
                <c:ptCount val="101"/>
                <c:pt idx="0">
                  <c:v>0</c:v>
                </c:pt>
                <c:pt idx="1">
                  <c:v>-2</c:v>
                </c:pt>
                <c:pt idx="2">
                  <c:v>-3.98</c:v>
                </c:pt>
                <c:pt idx="3">
                  <c:v>-5.900798</c:v>
                </c:pt>
                <c:pt idx="4">
                  <c:v>-7.7267009148159795</c:v>
                </c:pt>
                <c:pt idx="5">
                  <c:v>-9.4281913796808876</c:v>
                </c:pt>
                <c:pt idx="6">
                  <c:v>-10.983737416221443</c:v>
                </c:pt>
                <c:pt idx="7">
                  <c:v>-12.380524978078927</c:v>
                </c:pt>
                <c:pt idx="8">
                  <c:v>-13.614137984414747</c:v>
                </c:pt>
                <c:pt idx="9">
                  <c:v>-14.687414219121324</c:v>
                </c:pt>
                <c:pt idx="10">
                  <c:v>-15.608813536901085</c:v>
                </c:pt>
                <c:pt idx="11">
                  <c:v>-16.390638236752352</c:v>
                </c:pt>
                <c:pt idx="12">
                  <c:v>-17.047373127711911</c:v>
                </c:pt>
                <c:pt idx="13">
                  <c:v>-17.594308474934738</c:v>
                </c:pt>
                <c:pt idx="14">
                  <c:v>-18.046510021378936</c:v>
                </c:pt>
                <c:pt idx="15">
                  <c:v>-18.418127401620282</c:v>
                </c:pt>
                <c:pt idx="16">
                  <c:v>-18.721990316708702</c:v>
                </c:pt>
                <c:pt idx="17">
                  <c:v>-18.969425709614029</c:v>
                </c:pt>
                <c:pt idx="18">
                  <c:v>-19.1702301508512</c:v>
                </c:pt>
                <c:pt idx="19">
                  <c:v>-19.332741530668176</c:v>
                </c:pt>
                <c:pt idx="20">
                  <c:v>-19.463967055210066</c:v>
                </c:pt>
                <c:pt idx="21">
                  <c:v>-19.569736987578551</c:v>
                </c:pt>
                <c:pt idx="22">
                  <c:v>-19.654863958763549</c:v>
                </c:pt>
                <c:pt idx="23">
                  <c:v>-19.723295572576038</c:v>
                </c:pt>
                <c:pt idx="24">
                  <c:v>-19.778253631360052</c:v>
                </c:pt>
                <c:pt idx="25">
                  <c:v>-19.822357047828017</c:v>
                </c:pt>
                <c:pt idx="26">
                  <c:v>-19.857727853170132</c:v>
                </c:pt>
                <c:pt idx="27">
                  <c:v>-19.886081075717289</c:v>
                </c:pt>
                <c:pt idx="28">
                  <c:v>-19.908799972967284</c:v>
                </c:pt>
                <c:pt idx="29">
                  <c:v>-19.926998391149173</c:v>
                </c:pt>
                <c:pt idx="30">
                  <c:v>-19.941572066744865</c:v>
                </c:pt>
                <c:pt idx="31">
                  <c:v>-19.953240584278969</c:v>
                </c:pt>
                <c:pt idx="32">
                  <c:v>-19.962581535208383</c:v>
                </c:pt>
                <c:pt idx="33">
                  <c:v>-19.97005822745917</c:v>
                </c:pt>
                <c:pt idx="34">
                  <c:v>-19.976042099418621</c:v>
                </c:pt>
                <c:pt idx="35">
                  <c:v>-19.980830809629893</c:v>
                </c:pt>
                <c:pt idx="36">
                  <c:v>-19.984662810414616</c:v>
                </c:pt>
                <c:pt idx="37">
                  <c:v>-19.98772907218477</c:v>
                </c:pt>
                <c:pt idx="38">
                  <c:v>-19.99018250486947</c:v>
                </c:pt>
                <c:pt idx="39">
                  <c:v>-19.992145521979523</c:v>
                </c:pt>
                <c:pt idx="40">
                  <c:v>-19.993716109119493</c:v>
                </c:pt>
                <c:pt idx="41">
                  <c:v>-19.994972689859171</c:v>
                </c:pt>
                <c:pt idx="42">
                  <c:v>-19.995978025518099</c:v>
                </c:pt>
                <c:pt idx="43">
                  <c:v>-19.996782339533084</c:v>
                </c:pt>
                <c:pt idx="44">
                  <c:v>-19.997425819859771</c:v>
                </c:pt>
                <c:pt idx="45">
                  <c:v>-19.997940622755799</c:v>
                </c:pt>
                <c:pt idx="46">
                  <c:v>-19.998352476999464</c:v>
                </c:pt>
                <c:pt idx="47">
                  <c:v>-19.99868196802791</c:v>
                </c:pt>
                <c:pt idx="48">
                  <c:v>-19.998945565736285</c:v>
                </c:pt>
                <c:pt idx="49">
                  <c:v>-19.999156447029868</c:v>
                </c:pt>
                <c:pt idx="50">
                  <c:v>-19.999325154065986</c:v>
                </c:pt>
                <c:pt idx="51">
                  <c:v>-19.999460120975701</c:v>
                </c:pt>
                <c:pt idx="52">
                  <c:v>-19.999568095323212</c:v>
                </c:pt>
                <c:pt idx="53">
                  <c:v>-19.999654475325862</c:v>
                </c:pt>
                <c:pt idx="54">
                  <c:v>-19.999723579663751</c:v>
                </c:pt>
                <c:pt idx="55">
                  <c:v>-19.999778863348958</c:v>
                </c:pt>
                <c:pt idx="56">
                  <c:v>-19.99982309043466</c:v>
                </c:pt>
                <c:pt idx="57">
                  <c:v>-19.999858472191242</c:v>
                </c:pt>
                <c:pt idx="58">
                  <c:v>-19.999886777652844</c:v>
                </c:pt>
                <c:pt idx="59">
                  <c:v>-19.999909422058177</c:v>
                </c:pt>
                <c:pt idx="60">
                  <c:v>-19.999927537605519</c:v>
                </c:pt>
                <c:pt idx="61">
                  <c:v>-19.999942030058161</c:v>
                </c:pt>
                <c:pt idx="62">
                  <c:v>-19.999953624029725</c:v>
                </c:pt>
                <c:pt idx="63">
                  <c:v>-19.999962899213028</c:v>
                </c:pt>
                <c:pt idx="64">
                  <c:v>-19.999970319363541</c:v>
                </c:pt>
                <c:pt idx="65">
                  <c:v>-19.999976255486427</c:v>
                </c:pt>
                <c:pt idx="66">
                  <c:v>-19.999981004386321</c:v>
                </c:pt>
                <c:pt idx="67">
                  <c:v>-19.999984803507253</c:v>
                </c:pt>
                <c:pt idx="68">
                  <c:v>-19.999987842804646</c:v>
                </c:pt>
                <c:pt idx="69">
                  <c:v>-19.999990274242979</c:v>
                </c:pt>
                <c:pt idx="70">
                  <c:v>-19.99999221939391</c:v>
                </c:pt>
                <c:pt idx="71">
                  <c:v>-19.999993775514824</c:v>
                </c:pt>
                <c:pt idx="72">
                  <c:v>-19.999995020411664</c:v>
                </c:pt>
                <c:pt idx="73">
                  <c:v>-19.999996016329206</c:v>
                </c:pt>
                <c:pt idx="74">
                  <c:v>-19.999996813063284</c:v>
                </c:pt>
                <c:pt idx="75">
                  <c:v>-19.999997450450575</c:v>
                </c:pt>
                <c:pt idx="76">
                  <c:v>-19.999997960360428</c:v>
                </c:pt>
                <c:pt idx="77">
                  <c:v>-19.99999836828832</c:v>
                </c:pt>
                <c:pt idx="78">
                  <c:v>-19.999998694630644</c:v>
                </c:pt>
                <c:pt idx="79">
                  <c:v>-19.999998955704505</c:v>
                </c:pt>
                <c:pt idx="80">
                  <c:v>-19.999999164563597</c:v>
                </c:pt>
                <c:pt idx="81">
                  <c:v>-19.999999331650873</c:v>
                </c:pt>
                <c:pt idx="82">
                  <c:v>-19.999999465320695</c:v>
                </c:pt>
                <c:pt idx="83">
                  <c:v>-19.999999572256556</c:v>
                </c:pt>
                <c:pt idx="84">
                  <c:v>-19.999999657805244</c:v>
                </c:pt>
                <c:pt idx="85">
                  <c:v>-19.999999726244194</c:v>
                </c:pt>
                <c:pt idx="86">
                  <c:v>-19.999999780995356</c:v>
                </c:pt>
                <c:pt idx="87">
                  <c:v>-19.999999824796284</c:v>
                </c:pt>
                <c:pt idx="88">
                  <c:v>-19.999999859837025</c:v>
                </c:pt>
                <c:pt idx="89">
                  <c:v>-19.99999988786962</c:v>
                </c:pt>
                <c:pt idx="90">
                  <c:v>-19.999999910295696</c:v>
                </c:pt>
                <c:pt idx="91">
                  <c:v>-19.999999928236555</c:v>
                </c:pt>
                <c:pt idx="92">
                  <c:v>-19.999999942589245</c:v>
                </c:pt>
                <c:pt idx="93">
                  <c:v>-19.999999954071395</c:v>
                </c:pt>
                <c:pt idx="94">
                  <c:v>-19.999999963257117</c:v>
                </c:pt>
                <c:pt idx="95">
                  <c:v>-19.999999970605693</c:v>
                </c:pt>
                <c:pt idx="96">
                  <c:v>-19.999999976484553</c:v>
                </c:pt>
                <c:pt idx="97">
                  <c:v>-19.999999981187642</c:v>
                </c:pt>
                <c:pt idx="98">
                  <c:v>-19.999999984950115</c:v>
                </c:pt>
                <c:pt idx="99">
                  <c:v>-19.999999987960091</c:v>
                </c:pt>
                <c:pt idx="100">
                  <c:v>-19.999999990368075</c:v>
                </c:pt>
              </c:numCache>
            </c:numRef>
          </c:yVal>
        </c:ser>
        <c:axId val="73437952"/>
        <c:axId val="73439872"/>
      </c:scatterChart>
      <c:valAx>
        <c:axId val="73437952"/>
        <c:scaling>
          <c:orientation val="minMax"/>
          <c:max val="7.5"/>
          <c:min val="0"/>
        </c:scaling>
        <c:axPos val="b"/>
        <c:numFmt formatCode="General" sourceLinked="1"/>
        <c:tickLblPos val="nextTo"/>
        <c:crossAx val="73439872"/>
        <c:crosses val="autoZero"/>
        <c:crossBetween val="midCat"/>
      </c:valAx>
      <c:valAx>
        <c:axId val="73439872"/>
        <c:scaling>
          <c:orientation val="minMax"/>
          <c:min val="-40"/>
        </c:scaling>
        <c:axPos val="l"/>
        <c:majorGridlines/>
        <c:numFmt formatCode="General" sourceLinked="1"/>
        <c:tickLblPos val="nextTo"/>
        <c:crossAx val="734379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1"/>
          <c:order val="0"/>
          <c:tx>
            <c:strRef>
              <c:f>'queda com atrito v^2'!$C$1</c:f>
              <c:strCache>
                <c:ptCount val="1"/>
                <c:pt idx="0">
                  <c:v>x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'queda com atrito v^2'!$A$2:$A$102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'queda com atrito v^2'!$C$2:$C$102</c:f>
              <c:numCache>
                <c:formatCode>General</c:formatCode>
                <c:ptCount val="101"/>
                <c:pt idx="0">
                  <c:v>50</c:v>
                </c:pt>
                <c:pt idx="1">
                  <c:v>49.6</c:v>
                </c:pt>
                <c:pt idx="2">
                  <c:v>48.800000000000004</c:v>
                </c:pt>
                <c:pt idx="3">
                  <c:v>47.600000000000009</c:v>
                </c:pt>
                <c:pt idx="4">
                  <c:v>46.000000000000007</c:v>
                </c:pt>
                <c:pt idx="5">
                  <c:v>44.000000000000007</c:v>
                </c:pt>
                <c:pt idx="6">
                  <c:v>41.600000000000009</c:v>
                </c:pt>
                <c:pt idx="7">
                  <c:v>38.800000000000011</c:v>
                </c:pt>
                <c:pt idx="8">
                  <c:v>35.600000000000016</c:v>
                </c:pt>
                <c:pt idx="9">
                  <c:v>32.000000000000014</c:v>
                </c:pt>
                <c:pt idx="10">
                  <c:v>28.000000000000014</c:v>
                </c:pt>
                <c:pt idx="11">
                  <c:v>23.600000000000016</c:v>
                </c:pt>
                <c:pt idx="12">
                  <c:v>18.800000000000018</c:v>
                </c:pt>
                <c:pt idx="13">
                  <c:v>13.600000000000017</c:v>
                </c:pt>
                <c:pt idx="14">
                  <c:v>8.000000000000016</c:v>
                </c:pt>
                <c:pt idx="15">
                  <c:v>2.0000000000000155</c:v>
                </c:pt>
                <c:pt idx="16">
                  <c:v>-4.3999999999999844</c:v>
                </c:pt>
                <c:pt idx="17">
                  <c:v>-11.199999999999985</c:v>
                </c:pt>
                <c:pt idx="18">
                  <c:v>-18.399999999999984</c:v>
                </c:pt>
                <c:pt idx="19">
                  <c:v>-25.999999999999982</c:v>
                </c:pt>
                <c:pt idx="20">
                  <c:v>-33.999999999999979</c:v>
                </c:pt>
                <c:pt idx="21">
                  <c:v>-42.399999999999977</c:v>
                </c:pt>
                <c:pt idx="22">
                  <c:v>-51.199999999999974</c:v>
                </c:pt>
                <c:pt idx="23">
                  <c:v>-60.39999999999997</c:v>
                </c:pt>
                <c:pt idx="24">
                  <c:v>-69.999999999999972</c:v>
                </c:pt>
                <c:pt idx="25">
                  <c:v>-79.999999999999972</c:v>
                </c:pt>
                <c:pt idx="26">
                  <c:v>-90.399999999999977</c:v>
                </c:pt>
                <c:pt idx="27">
                  <c:v>-101.19999999999999</c:v>
                </c:pt>
                <c:pt idx="28">
                  <c:v>-112.39999999999999</c:v>
                </c:pt>
                <c:pt idx="29">
                  <c:v>-124</c:v>
                </c:pt>
                <c:pt idx="30">
                  <c:v>-136</c:v>
                </c:pt>
                <c:pt idx="31">
                  <c:v>-148.4</c:v>
                </c:pt>
                <c:pt idx="32">
                  <c:v>-161.20000000000002</c:v>
                </c:pt>
                <c:pt idx="33">
                  <c:v>-174.40000000000003</c:v>
                </c:pt>
                <c:pt idx="34">
                  <c:v>-188.00000000000003</c:v>
                </c:pt>
                <c:pt idx="35">
                  <c:v>-202.00000000000003</c:v>
                </c:pt>
                <c:pt idx="36">
                  <c:v>-216.40000000000003</c:v>
                </c:pt>
                <c:pt idx="37">
                  <c:v>-231.20000000000005</c:v>
                </c:pt>
                <c:pt idx="38">
                  <c:v>-246.40000000000006</c:v>
                </c:pt>
                <c:pt idx="39">
                  <c:v>-262.00000000000006</c:v>
                </c:pt>
                <c:pt idx="40">
                  <c:v>-278.00000000000006</c:v>
                </c:pt>
                <c:pt idx="41">
                  <c:v>-294.40000000000003</c:v>
                </c:pt>
                <c:pt idx="42">
                  <c:v>-311.2</c:v>
                </c:pt>
                <c:pt idx="43">
                  <c:v>-328.4</c:v>
                </c:pt>
                <c:pt idx="44">
                  <c:v>-345.99999999999994</c:v>
                </c:pt>
                <c:pt idx="45">
                  <c:v>-363.99999999999994</c:v>
                </c:pt>
                <c:pt idx="46">
                  <c:v>-382.39999999999992</c:v>
                </c:pt>
                <c:pt idx="47">
                  <c:v>-401.19999999999987</c:v>
                </c:pt>
                <c:pt idx="48">
                  <c:v>-420.39999999999986</c:v>
                </c:pt>
                <c:pt idx="49">
                  <c:v>-439.99999999999983</c:v>
                </c:pt>
                <c:pt idx="50">
                  <c:v>-459.99999999999983</c:v>
                </c:pt>
                <c:pt idx="51">
                  <c:v>-480.39999999999981</c:v>
                </c:pt>
                <c:pt idx="52">
                  <c:v>-501.19999999999976</c:v>
                </c:pt>
                <c:pt idx="53">
                  <c:v>-522.39999999999975</c:v>
                </c:pt>
                <c:pt idx="54">
                  <c:v>-543.99999999999977</c:v>
                </c:pt>
                <c:pt idx="55">
                  <c:v>-565.99999999999977</c:v>
                </c:pt>
                <c:pt idx="56">
                  <c:v>-588.39999999999975</c:v>
                </c:pt>
                <c:pt idx="57">
                  <c:v>-611.1999999999997</c:v>
                </c:pt>
                <c:pt idx="58">
                  <c:v>-634.39999999999964</c:v>
                </c:pt>
                <c:pt idx="59">
                  <c:v>-657.99999999999966</c:v>
                </c:pt>
                <c:pt idx="60">
                  <c:v>-681.99999999999966</c:v>
                </c:pt>
                <c:pt idx="61">
                  <c:v>-706.39999999999964</c:v>
                </c:pt>
                <c:pt idx="62">
                  <c:v>-731.19999999999959</c:v>
                </c:pt>
                <c:pt idx="63">
                  <c:v>-756.39999999999952</c:v>
                </c:pt>
                <c:pt idx="64">
                  <c:v>-781.99999999999955</c:v>
                </c:pt>
                <c:pt idx="65">
                  <c:v>-807.99999999999955</c:v>
                </c:pt>
                <c:pt idx="66">
                  <c:v>-834.39999999999952</c:v>
                </c:pt>
                <c:pt idx="67">
                  <c:v>-861.19999999999948</c:v>
                </c:pt>
                <c:pt idx="68">
                  <c:v>-888.39999999999941</c:v>
                </c:pt>
                <c:pt idx="69">
                  <c:v>-915.99999999999943</c:v>
                </c:pt>
                <c:pt idx="70">
                  <c:v>-943.99999999999943</c:v>
                </c:pt>
                <c:pt idx="71">
                  <c:v>-972.39999999999941</c:v>
                </c:pt>
                <c:pt idx="72">
                  <c:v>-1001.1999999999994</c:v>
                </c:pt>
                <c:pt idx="73">
                  <c:v>-1030.3999999999994</c:v>
                </c:pt>
                <c:pt idx="74">
                  <c:v>-1059.9999999999995</c:v>
                </c:pt>
                <c:pt idx="75">
                  <c:v>-1089.9999999999995</c:v>
                </c:pt>
                <c:pt idx="76">
                  <c:v>-1120.3999999999996</c:v>
                </c:pt>
                <c:pt idx="77">
                  <c:v>-1151.1999999999998</c:v>
                </c:pt>
                <c:pt idx="78">
                  <c:v>-1182.3999999999999</c:v>
                </c:pt>
                <c:pt idx="79">
                  <c:v>-1214</c:v>
                </c:pt>
                <c:pt idx="80">
                  <c:v>-1246</c:v>
                </c:pt>
                <c:pt idx="81">
                  <c:v>-1278.4000000000001</c:v>
                </c:pt>
                <c:pt idx="82">
                  <c:v>-1311.2000000000003</c:v>
                </c:pt>
                <c:pt idx="83">
                  <c:v>-1344.4000000000003</c:v>
                </c:pt>
                <c:pt idx="84">
                  <c:v>-1378.0000000000005</c:v>
                </c:pt>
                <c:pt idx="85">
                  <c:v>-1412.0000000000005</c:v>
                </c:pt>
                <c:pt idx="86">
                  <c:v>-1446.4000000000005</c:v>
                </c:pt>
                <c:pt idx="87">
                  <c:v>-1481.2000000000007</c:v>
                </c:pt>
                <c:pt idx="88">
                  <c:v>-1516.4000000000008</c:v>
                </c:pt>
                <c:pt idx="89">
                  <c:v>-1552.0000000000009</c:v>
                </c:pt>
                <c:pt idx="90">
                  <c:v>-1588.0000000000009</c:v>
                </c:pt>
                <c:pt idx="91">
                  <c:v>-1624.400000000001</c:v>
                </c:pt>
                <c:pt idx="92">
                  <c:v>-1661.2000000000012</c:v>
                </c:pt>
                <c:pt idx="93">
                  <c:v>-1698.4000000000012</c:v>
                </c:pt>
                <c:pt idx="94">
                  <c:v>-1736.0000000000014</c:v>
                </c:pt>
                <c:pt idx="95">
                  <c:v>-1774.0000000000014</c:v>
                </c:pt>
                <c:pt idx="96">
                  <c:v>-1812.4000000000015</c:v>
                </c:pt>
                <c:pt idx="97">
                  <c:v>-1851.2000000000016</c:v>
                </c:pt>
                <c:pt idx="98">
                  <c:v>-1890.4000000000017</c:v>
                </c:pt>
                <c:pt idx="99">
                  <c:v>-1930.0000000000018</c:v>
                </c:pt>
                <c:pt idx="100">
                  <c:v>-1970.0000000000018</c:v>
                </c:pt>
              </c:numCache>
            </c:numRef>
          </c:yVal>
        </c:ser>
        <c:ser>
          <c:idx val="3"/>
          <c:order val="1"/>
          <c:tx>
            <c:strRef>
              <c:f>'queda com atrito v^2'!$E$1</c:f>
              <c:strCache>
                <c:ptCount val="1"/>
                <c:pt idx="0">
                  <c:v>x1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'queda com atrito v^2'!$A$2:$A$102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'queda com atrito v^2'!$E$2:$E$102</c:f>
              <c:numCache>
                <c:formatCode>General</c:formatCode>
                <c:ptCount val="101"/>
                <c:pt idx="0">
                  <c:v>50</c:v>
                </c:pt>
                <c:pt idx="1">
                  <c:v>50.4</c:v>
                </c:pt>
                <c:pt idx="2">
                  <c:v>50.379999999999995</c:v>
                </c:pt>
                <c:pt idx="3">
                  <c:v>49.923949999999991</c:v>
                </c:pt>
                <c:pt idx="4">
                  <c:v>49.067661799687492</c:v>
                </c:pt>
                <c:pt idx="5">
                  <c:v>47.887693192868184</c:v>
                </c:pt>
                <c:pt idx="6">
                  <c:v>46.474399978769263</c:v>
                </c:pt>
                <c:pt idx="7">
                  <c:v>44.907758580117253</c:v>
                </c:pt>
                <c:pt idx="8">
                  <c:v>43.2468047704103</c:v>
                </c:pt>
                <c:pt idx="9">
                  <c:v>41.530319801410364</c:v>
                </c:pt>
                <c:pt idx="10">
                  <c:v>39.782002307629192</c:v>
                </c:pt>
                <c:pt idx="11">
                  <c:v>38.015722767729329</c:v>
                </c:pt>
                <c:pt idx="12">
                  <c:v>36.239399061677737</c:v>
                </c:pt>
                <c:pt idx="13">
                  <c:v>34.457487358288986</c:v>
                </c:pt>
                <c:pt idx="14">
                  <c:v>32.672475671176151</c:v>
                </c:pt>
                <c:pt idx="15">
                  <c:v>30.885746972301977</c:v>
                </c:pt>
                <c:pt idx="16">
                  <c:v>29.09806809604131</c:v>
                </c:pt>
                <c:pt idx="17">
                  <c:v>27.309863657381698</c:v>
                </c:pt>
                <c:pt idx="18">
                  <c:v>25.521368597944548</c:v>
                </c:pt>
                <c:pt idx="19">
                  <c:v>23.732712857629288</c:v>
                </c:pt>
                <c:pt idx="20">
                  <c:v>21.943968286042431</c:v>
                </c:pt>
                <c:pt idx="21">
                  <c:v>20.155174606965396</c:v>
                </c:pt>
                <c:pt idx="22">
                  <c:v>18.366353781088637</c:v>
                </c:pt>
                <c:pt idx="23">
                  <c:v>16.577517948571298</c:v>
                </c:pt>
                <c:pt idx="24">
                  <c:v>14.788673820507997</c:v>
                </c:pt>
                <c:pt idx="25">
                  <c:v>12.999825106755504</c:v>
                </c:pt>
                <c:pt idx="26">
                  <c:v>11.210973858088987</c:v>
                </c:pt>
                <c:pt idx="27">
                  <c:v>9.4221212081542056</c:v>
                </c:pt>
                <c:pt idx="28">
                  <c:v>7.6332677836166898</c:v>
                </c:pt>
                <c:pt idx="29">
                  <c:v>5.8444139308891012</c:v>
                </c:pt>
                <c:pt idx="30">
                  <c:v>4.0555598414637979</c:v>
                </c:pt>
                <c:pt idx="31">
                  <c:v>2.2667056211951961</c:v>
                </c:pt>
                <c:pt idx="32">
                  <c:v>0.47785132859819252</c:v>
                </c:pt>
                <c:pt idx="33">
                  <c:v>-1.3110030039809706</c:v>
                </c:pt>
                <c:pt idx="34">
                  <c:v>-3.0998573586617288</c:v>
                </c:pt>
                <c:pt idx="35">
                  <c:v>-4.8887117255599479</c:v>
                </c:pt>
                <c:pt idx="36">
                  <c:v>-6.6775660992118135</c:v>
                </c:pt>
                <c:pt idx="37">
                  <c:v>-8.466420476597003</c:v>
                </c:pt>
                <c:pt idx="38">
                  <c:v>-10.255274856045922</c:v>
                </c:pt>
                <c:pt idx="39">
                  <c:v>-12.044129236635644</c:v>
                </c:pt>
                <c:pt idx="40">
                  <c:v>-13.832983617855987</c:v>
                </c:pt>
                <c:pt idx="41">
                  <c:v>-15.62183799942493</c:v>
                </c:pt>
                <c:pt idx="42">
                  <c:v>-17.410692381186571</c:v>
                </c:pt>
                <c:pt idx="43">
                  <c:v>-19.199546763054737</c:v>
                </c:pt>
                <c:pt idx="44">
                  <c:v>-20.988401144981786</c:v>
                </c:pt>
                <c:pt idx="45">
                  <c:v>-22.777255526941385</c:v>
                </c:pt>
                <c:pt idx="46">
                  <c:v>-24.566109908918978</c:v>
                </c:pt>
                <c:pt idx="47">
                  <c:v>-26.354964290906516</c:v>
                </c:pt>
                <c:pt idx="48">
                  <c:v>-28.143818672899553</c:v>
                </c:pt>
                <c:pt idx="49">
                  <c:v>-29.932673054895631</c:v>
                </c:pt>
                <c:pt idx="50">
                  <c:v>-31.721527436893389</c:v>
                </c:pt>
                <c:pt idx="51">
                  <c:v>-33.510381818892071</c:v>
                </c:pt>
                <c:pt idx="52">
                  <c:v>-35.299236200891272</c:v>
                </c:pt>
                <c:pt idx="53">
                  <c:v>-37.088090582890757</c:v>
                </c:pt>
                <c:pt idx="54">
                  <c:v>-38.876944964890399</c:v>
                </c:pt>
                <c:pt idx="55">
                  <c:v>-40.665799346890125</c:v>
                </c:pt>
                <c:pt idx="56">
                  <c:v>-42.454653728889902</c:v>
                </c:pt>
                <c:pt idx="57">
                  <c:v>-44.243508110889707</c:v>
                </c:pt>
                <c:pt idx="58">
                  <c:v>-46.032362492889519</c:v>
                </c:pt>
                <c:pt idx="59">
                  <c:v>-47.821216874889345</c:v>
                </c:pt>
                <c:pt idx="60">
                  <c:v>-49.610071256889171</c:v>
                </c:pt>
                <c:pt idx="61">
                  <c:v>-51.398925638888997</c:v>
                </c:pt>
                <c:pt idx="62">
                  <c:v>-53.18778002088883</c:v>
                </c:pt>
                <c:pt idx="63">
                  <c:v>-54.976634402888664</c:v>
                </c:pt>
                <c:pt idx="64">
                  <c:v>-56.765488784888497</c:v>
                </c:pt>
                <c:pt idx="65">
                  <c:v>-58.55434316688833</c:v>
                </c:pt>
                <c:pt idx="66">
                  <c:v>-60.343197548888163</c:v>
                </c:pt>
                <c:pt idx="67">
                  <c:v>-62.132051930887997</c:v>
                </c:pt>
                <c:pt idx="68">
                  <c:v>-63.92090631288783</c:v>
                </c:pt>
                <c:pt idx="69">
                  <c:v>-65.709760694887663</c:v>
                </c:pt>
                <c:pt idx="70">
                  <c:v>-67.498615076887489</c:v>
                </c:pt>
                <c:pt idx="71">
                  <c:v>-69.287469458887315</c:v>
                </c:pt>
                <c:pt idx="72">
                  <c:v>-71.076323840887142</c:v>
                </c:pt>
                <c:pt idx="73">
                  <c:v>-72.865178222886968</c:v>
                </c:pt>
                <c:pt idx="74">
                  <c:v>-74.654032604886794</c:v>
                </c:pt>
                <c:pt idx="75">
                  <c:v>-76.44288698688662</c:v>
                </c:pt>
                <c:pt idx="76">
                  <c:v>-78.231741368886446</c:v>
                </c:pt>
                <c:pt idx="77">
                  <c:v>-80.020595750886272</c:v>
                </c:pt>
                <c:pt idx="78">
                  <c:v>-81.809450132886099</c:v>
                </c:pt>
                <c:pt idx="79">
                  <c:v>-83.598304514885925</c:v>
                </c:pt>
                <c:pt idx="80">
                  <c:v>-85.387158896885751</c:v>
                </c:pt>
                <c:pt idx="81">
                  <c:v>-87.176013278885577</c:v>
                </c:pt>
                <c:pt idx="82">
                  <c:v>-88.964867660885403</c:v>
                </c:pt>
                <c:pt idx="83">
                  <c:v>-90.753722042885229</c:v>
                </c:pt>
                <c:pt idx="84">
                  <c:v>-92.542576424885056</c:v>
                </c:pt>
                <c:pt idx="85">
                  <c:v>-94.331430806884882</c:v>
                </c:pt>
                <c:pt idx="86">
                  <c:v>-96.120285188884708</c:v>
                </c:pt>
                <c:pt idx="87">
                  <c:v>-97.909139570884534</c:v>
                </c:pt>
                <c:pt idx="88">
                  <c:v>-99.69799395288436</c:v>
                </c:pt>
                <c:pt idx="89">
                  <c:v>-101.48684833488419</c:v>
                </c:pt>
                <c:pt idx="90">
                  <c:v>-103.27570271688401</c:v>
                </c:pt>
                <c:pt idx="91">
                  <c:v>-105.06455709888384</c:v>
                </c:pt>
                <c:pt idx="92">
                  <c:v>-106.85341148088366</c:v>
                </c:pt>
                <c:pt idx="93">
                  <c:v>-108.64226586288349</c:v>
                </c:pt>
                <c:pt idx="94">
                  <c:v>-110.43112024488332</c:v>
                </c:pt>
                <c:pt idx="95">
                  <c:v>-112.21997462688314</c:v>
                </c:pt>
                <c:pt idx="96">
                  <c:v>-114.00882900888297</c:v>
                </c:pt>
                <c:pt idx="97">
                  <c:v>-115.7976833908828</c:v>
                </c:pt>
                <c:pt idx="98">
                  <c:v>-117.58653777288262</c:v>
                </c:pt>
                <c:pt idx="99">
                  <c:v>-119.37539215488245</c:v>
                </c:pt>
                <c:pt idx="100">
                  <c:v>-121.16424653688227</c:v>
                </c:pt>
              </c:numCache>
            </c:numRef>
          </c:yVal>
        </c:ser>
        <c:ser>
          <c:idx val="5"/>
          <c:order val="2"/>
          <c:tx>
            <c:strRef>
              <c:f>'queda com atrito v^2'!$G$1</c:f>
              <c:strCache>
                <c:ptCount val="1"/>
                <c:pt idx="0">
                  <c:v>x2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'queda com atrito v^2'!$A$2:$A$102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'queda com atrito v^2'!$G$2:$G$102</c:f>
              <c:numCache>
                <c:formatCode>General</c:formatCode>
                <c:ptCount val="101"/>
                <c:pt idx="0">
                  <c:v>50</c:v>
                </c:pt>
                <c:pt idx="1">
                  <c:v>50.4</c:v>
                </c:pt>
                <c:pt idx="2">
                  <c:v>50.387999999999998</c:v>
                </c:pt>
                <c:pt idx="3">
                  <c:v>49.953429200000002</c:v>
                </c:pt>
                <c:pt idx="4">
                  <c:v>49.114285453604055</c:v>
                </c:pt>
                <c:pt idx="5">
                  <c:v>47.914247399922665</c:v>
                </c:pt>
                <c:pt idx="6">
                  <c:v>46.413309453210061</c:v>
                </c:pt>
                <c:pt idx="7">
                  <c:v>44.676117885145302</c:v>
                </c:pt>
                <c:pt idx="8">
                  <c:v>42.762462801847484</c:v>
                </c:pt>
                <c:pt idx="9">
                  <c:v>40.722056632307464</c:v>
                </c:pt>
                <c:pt idx="10">
                  <c:v>38.593222741930234</c:v>
                </c:pt>
                <c:pt idx="11">
                  <c:v>36.403974162693125</c:v>
                </c:pt>
                <c:pt idx="12">
                  <c:v>34.174047064098758</c:v>
                </c:pt>
                <c:pt idx="13">
                  <c:v>31.917001558621823</c:v>
                </c:pt>
                <c:pt idx="14">
                  <c:v>29.641998257752789</c:v>
                </c:pt>
                <c:pt idx="15">
                  <c:v>27.355156306517664</c:v>
                </c:pt>
                <c:pt idx="16">
                  <c:v>25.06053278761938</c:v>
                </c:pt>
                <c:pt idx="17">
                  <c:v>22.760804390069957</c:v>
                </c:pt>
                <c:pt idx="18">
                  <c:v>20.457731368363934</c:v>
                </c:pt>
                <c:pt idx="19">
                  <c:v>18.152468850396392</c:v>
                </c:pt>
                <c:pt idx="20">
                  <c:v>15.845773808287523</c:v>
                </c:pt>
                <c:pt idx="21">
                  <c:v>13.538141844814</c:v>
                </c:pt>
                <c:pt idx="22">
                  <c:v>11.22989724619068</c:v>
                </c:pt>
                <c:pt idx="23">
                  <c:v>8.9212521188217249</c:v>
                </c:pt>
                <c:pt idx="24">
                  <c:v>6.6123451600889442</c:v>
                </c:pt>
                <c:pt idx="25">
                  <c:v>4.3032670497385395</c:v>
                </c:pt>
                <c:pt idx="26">
                  <c:v>1.9940770673299728</c:v>
                </c:pt>
                <c:pt idx="27">
                  <c:v>-0.31518603740682277</c:v>
                </c:pt>
                <c:pt idx="28">
                  <c:v>-2.6244969358152321</c:v>
                </c:pt>
                <c:pt idx="29">
                  <c:v>-4.9338390723912964</c:v>
                </c:pt>
                <c:pt idx="30">
                  <c:v>-7.2432016262194256</c:v>
                </c:pt>
                <c:pt idx="31">
                  <c:v>-9.5525775246855211</c:v>
                </c:pt>
                <c:pt idx="32">
                  <c:v>-11.861962145126705</c:v>
                </c:pt>
                <c:pt idx="33">
                  <c:v>-14.171352466185807</c:v>
                </c:pt>
                <c:pt idx="34">
                  <c:v>-16.480746513120948</c:v>
                </c:pt>
                <c:pt idx="35">
                  <c:v>-18.79014299525512</c:v>
                </c:pt>
                <c:pt idx="36">
                  <c:v>-21.099541069012478</c:v>
                </c:pt>
                <c:pt idx="37">
                  <c:v>-23.408940183039359</c:v>
                </c:pt>
                <c:pt idx="38">
                  <c:v>-25.718339976976168</c:v>
                </c:pt>
                <c:pt idx="39">
                  <c:v>-28.027740215295342</c:v>
                </c:pt>
                <c:pt idx="40">
                  <c:v>-30.337140744058374</c:v>
                </c:pt>
                <c:pt idx="41">
                  <c:v>-32.646541462652593</c:v>
                </c:pt>
                <c:pt idx="42">
                  <c:v>-34.955942305318544</c:v>
                </c:pt>
                <c:pt idx="43">
                  <c:v>-37.265343229076535</c:v>
                </c:pt>
                <c:pt idx="44">
                  <c:v>-39.574744205835458</c:v>
                </c:pt>
                <c:pt idx="45">
                  <c:v>-41.88414521723525</c:v>
                </c:pt>
                <c:pt idx="46">
                  <c:v>-44.193546251275968</c:v>
                </c:pt>
                <c:pt idx="47">
                  <c:v>-46.502947300114563</c:v>
                </c:pt>
                <c:pt idx="48">
                  <c:v>-48.812348358624895</c:v>
                </c:pt>
                <c:pt idx="49">
                  <c:v>-51.121749423456585</c:v>
                </c:pt>
                <c:pt idx="50">
                  <c:v>-53.431150492419846</c:v>
                </c:pt>
                <c:pt idx="51">
                  <c:v>-55.740551564083454</c:v>
                </c:pt>
                <c:pt idx="52">
                  <c:v>-58.049952637511986</c:v>
                </c:pt>
                <c:pt idx="53">
                  <c:v>-60.359353712094048</c:v>
                </c:pt>
                <c:pt idx="54">
                  <c:v>-62.668754787430053</c:v>
                </c:pt>
                <c:pt idx="55">
                  <c:v>-64.97815586325882</c:v>
                </c:pt>
                <c:pt idx="56">
                  <c:v>-67.287556939409654</c:v>
                </c:pt>
                <c:pt idx="57">
                  <c:v>-69.596958015770994</c:v>
                </c:pt>
                <c:pt idx="58">
                  <c:v>-71.906359092269909</c:v>
                </c:pt>
                <c:pt idx="59">
                  <c:v>-74.21576016885875</c:v>
                </c:pt>
                <c:pt idx="60">
                  <c:v>-76.525161245506354</c:v>
                </c:pt>
                <c:pt idx="61">
                  <c:v>-78.834562322192369</c:v>
                </c:pt>
                <c:pt idx="62">
                  <c:v>-81.143963398903495</c:v>
                </c:pt>
                <c:pt idx="63">
                  <c:v>-83.453364475631034</c:v>
                </c:pt>
                <c:pt idx="64">
                  <c:v>-85.762765552369288</c:v>
                </c:pt>
                <c:pt idx="65">
                  <c:v>-88.072166629114562</c:v>
                </c:pt>
                <c:pt idx="66">
                  <c:v>-90.381567705864413</c:v>
                </c:pt>
                <c:pt idx="67">
                  <c:v>-92.690968782617261</c:v>
                </c:pt>
                <c:pt idx="68">
                  <c:v>-95.000369859372071</c:v>
                </c:pt>
                <c:pt idx="69">
                  <c:v>-97.30977093612816</c:v>
                </c:pt>
                <c:pt idx="70">
                  <c:v>-99.619172012885073</c:v>
                </c:pt>
                <c:pt idx="71">
                  <c:v>-101.92857308964254</c:v>
                </c:pt>
                <c:pt idx="72">
                  <c:v>-104.23797416640036</c:v>
                </c:pt>
                <c:pt idx="73">
                  <c:v>-106.54737524315843</c:v>
                </c:pt>
                <c:pt idx="74">
                  <c:v>-108.85677631991663</c:v>
                </c:pt>
                <c:pt idx="75">
                  <c:v>-111.16617739667494</c:v>
                </c:pt>
                <c:pt idx="76">
                  <c:v>-113.4755784734333</c:v>
                </c:pt>
                <c:pt idx="77">
                  <c:v>-115.78497955019172</c:v>
                </c:pt>
                <c:pt idx="78">
                  <c:v>-118.09438062695017</c:v>
                </c:pt>
                <c:pt idx="79">
                  <c:v>-120.40378170370863</c:v>
                </c:pt>
                <c:pt idx="80">
                  <c:v>-122.71318278046711</c:v>
                </c:pt>
                <c:pt idx="81">
                  <c:v>-125.02258385722558</c:v>
                </c:pt>
                <c:pt idx="82">
                  <c:v>-127.33198493398406</c:v>
                </c:pt>
                <c:pt idx="83">
                  <c:v>-129.64138601074256</c:v>
                </c:pt>
                <c:pt idx="84">
                  <c:v>-131.95078708750106</c:v>
                </c:pt>
                <c:pt idx="85">
                  <c:v>-134.26018816425955</c:v>
                </c:pt>
                <c:pt idx="86">
                  <c:v>-136.56958924101804</c:v>
                </c:pt>
                <c:pt idx="87">
                  <c:v>-138.87899031777653</c:v>
                </c:pt>
                <c:pt idx="88">
                  <c:v>-141.18839139453502</c:v>
                </c:pt>
                <c:pt idx="89">
                  <c:v>-143.49779247129351</c:v>
                </c:pt>
                <c:pt idx="90">
                  <c:v>-145.807193548052</c:v>
                </c:pt>
                <c:pt idx="91">
                  <c:v>-148.11659462481049</c:v>
                </c:pt>
                <c:pt idx="92">
                  <c:v>-150.42599570156898</c:v>
                </c:pt>
                <c:pt idx="93">
                  <c:v>-152.73539677832747</c:v>
                </c:pt>
                <c:pt idx="94">
                  <c:v>-155.04479785508596</c:v>
                </c:pt>
                <c:pt idx="95">
                  <c:v>-157.35419893184445</c:v>
                </c:pt>
                <c:pt idx="96">
                  <c:v>-159.66360000860294</c:v>
                </c:pt>
                <c:pt idx="97">
                  <c:v>-161.97300108536143</c:v>
                </c:pt>
                <c:pt idx="98">
                  <c:v>-164.28240216211992</c:v>
                </c:pt>
                <c:pt idx="99">
                  <c:v>-166.59180323887841</c:v>
                </c:pt>
                <c:pt idx="100">
                  <c:v>-168.9012043156369</c:v>
                </c:pt>
              </c:numCache>
            </c:numRef>
          </c:yVal>
        </c:ser>
        <c:ser>
          <c:idx val="7"/>
          <c:order val="3"/>
          <c:tx>
            <c:strRef>
              <c:f>'queda com atrito v^2'!$I$1</c:f>
              <c:strCache>
                <c:ptCount val="1"/>
                <c:pt idx="0">
                  <c:v>x3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bg2">
                  <a:lumMod val="25000"/>
                </a:schemeClr>
              </a:solidFill>
              <a:ln>
                <a:noFill/>
              </a:ln>
            </c:spPr>
          </c:marker>
          <c:xVal>
            <c:numRef>
              <c:f>'queda com atrito v^2'!$A$2:$A$102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'queda com atrito v^2'!$I$2:$I$102</c:f>
              <c:numCache>
                <c:formatCode>General</c:formatCode>
                <c:ptCount val="101"/>
                <c:pt idx="0">
                  <c:v>50</c:v>
                </c:pt>
                <c:pt idx="1">
                  <c:v>50.4</c:v>
                </c:pt>
                <c:pt idx="2">
                  <c:v>50.396000000000001</c:v>
                </c:pt>
                <c:pt idx="3">
                  <c:v>49.984159599999998</c:v>
                </c:pt>
                <c:pt idx="4">
                  <c:v>49.169180582963186</c:v>
                </c:pt>
                <c:pt idx="5">
                  <c:v>47.964138492972971</c:v>
                </c:pt>
                <c:pt idx="6">
                  <c:v>46.389609424344897</c:v>
                </c:pt>
                <c:pt idx="7">
                  <c:v>44.472219453472107</c:v>
                </c:pt>
                <c:pt idx="8">
                  <c:v>42.242837059123481</c:v>
                </c:pt>
                <c:pt idx="9">
                  <c:v>39.734664709181843</c:v>
                </c:pt>
                <c:pt idx="10">
                  <c:v>36.98146172891353</c:v>
                </c:pt>
                <c:pt idx="11">
                  <c:v>34.016063961503569</c:v>
                </c:pt>
                <c:pt idx="12">
                  <c:v>30.86928329234501</c:v>
                </c:pt>
                <c:pt idx="13">
                  <c:v>27.569195736247192</c:v>
                </c:pt>
                <c:pt idx="14">
                  <c:v>24.14077435054908</c:v>
                </c:pt>
                <c:pt idx="15">
                  <c:v>20.605795822321561</c:v>
                </c:pt>
                <c:pt idx="16">
                  <c:v>16.982942925015188</c:v>
                </c:pt>
                <c:pt idx="17">
                  <c:v>13.288031940254513</c:v>
                </c:pt>
                <c:pt idx="18">
                  <c:v>9.5343076865791421</c:v>
                </c:pt>
                <c:pt idx="19">
                  <c:v>5.7327639323722979</c:v>
                </c:pt>
                <c:pt idx="20">
                  <c:v>1.8924607311470398</c:v>
                </c:pt>
                <c:pt idx="21">
                  <c:v>-1.9791786934212761</c:v>
                </c:pt>
                <c:pt idx="22">
                  <c:v>-5.8761006966999858</c:v>
                </c:pt>
                <c:pt idx="23">
                  <c:v>-9.7933871656901985</c:v>
                </c:pt>
                <c:pt idx="24">
                  <c:v>-13.727054668448604</c:v>
                </c:pt>
                <c:pt idx="25">
                  <c:v>-17.673884711427021</c:v>
                </c:pt>
                <c:pt idx="26">
                  <c:v>-21.631281959924205</c:v>
                </c:pt>
                <c:pt idx="27">
                  <c:v>-25.597156886048804</c:v>
                </c:pt>
                <c:pt idx="28">
                  <c:v>-29.569829321742265</c:v>
                </c:pt>
                <c:pt idx="29">
                  <c:v>-33.547949632699343</c:v>
                </c:pt>
                <c:pt idx="30">
                  <c:v>-37.530434575810041</c:v>
                </c:pt>
                <c:pt idx="31">
                  <c:v>-41.516415285652194</c:v>
                </c:pt>
                <c:pt idx="32">
                  <c:v>-45.505195212322107</c:v>
                </c:pt>
                <c:pt idx="33">
                  <c:v>-49.496216180913628</c:v>
                </c:pt>
                <c:pt idx="34">
                  <c:v>-53.489031052013573</c:v>
                </c:pt>
                <c:pt idx="35">
                  <c:v>-57.483281729855044</c:v>
                </c:pt>
                <c:pt idx="36">
                  <c:v>-61.47868149162408</c:v>
                </c:pt>
                <c:pt idx="37">
                  <c:v>-65.475000801352962</c:v>
                </c:pt>
                <c:pt idx="38">
                  <c:v>-69.472055929252974</c:v>
                </c:pt>
                <c:pt idx="39">
                  <c:v>-73.469699826804856</c:v>
                </c:pt>
                <c:pt idx="40">
                  <c:v>-77.467814813772762</c:v>
                </c:pt>
                <c:pt idx="41">
                  <c:v>-81.466306719448724</c:v>
                </c:pt>
                <c:pt idx="42">
                  <c:v>-85.465100190288766</c:v>
                </c:pt>
                <c:pt idx="43">
                  <c:v>-89.464134932589388</c:v>
                </c:pt>
                <c:pt idx="44">
                  <c:v>-93.463362704430665</c:v>
                </c:pt>
                <c:pt idx="45">
                  <c:v>-97.462744907823406</c:v>
                </c:pt>
                <c:pt idx="46">
                  <c:v>-101.46225066152583</c:v>
                </c:pt>
                <c:pt idx="47">
                  <c:v>-105.46185525872004</c:v>
                </c:pt>
                <c:pt idx="48">
                  <c:v>-109.46153893278394</c:v>
                </c:pt>
                <c:pt idx="49">
                  <c:v>-113.46128586967248</c:v>
                </c:pt>
                <c:pt idx="50">
                  <c:v>-117.46108341767122</c:v>
                </c:pt>
                <c:pt idx="51">
                  <c:v>-121.46092145510246</c:v>
                </c:pt>
                <c:pt idx="52">
                  <c:v>-125.46079188442809</c:v>
                </c:pt>
                <c:pt idx="53">
                  <c:v>-129.4606882274922</c:v>
                </c:pt>
                <c:pt idx="54">
                  <c:v>-133.46060530168978</c:v>
                </c:pt>
                <c:pt idx="55">
                  <c:v>-137.46053896088549</c:v>
                </c:pt>
                <c:pt idx="56">
                  <c:v>-141.46048588813812</c:v>
                </c:pt>
                <c:pt idx="57">
                  <c:v>-145.46044342987372</c:v>
                </c:pt>
                <c:pt idx="58">
                  <c:v>-149.46040946321963</c:v>
                </c:pt>
                <c:pt idx="59">
                  <c:v>-153.46038228986913</c:v>
                </c:pt>
                <c:pt idx="60">
                  <c:v>-157.46036055117128</c:v>
                </c:pt>
                <c:pt idx="61">
                  <c:v>-161.46034316020186</c:v>
                </c:pt>
                <c:pt idx="62">
                  <c:v>-165.46032924741917</c:v>
                </c:pt>
                <c:pt idx="63">
                  <c:v>-169.46031811718845</c:v>
                </c:pt>
                <c:pt idx="64">
                  <c:v>-173.46030921300093</c:v>
                </c:pt>
                <c:pt idx="65">
                  <c:v>-177.46030208964908</c:v>
                </c:pt>
                <c:pt idx="66">
                  <c:v>-181.46029639096639</c:v>
                </c:pt>
                <c:pt idx="67">
                  <c:v>-185.46029183201946</c:v>
                </c:pt>
                <c:pt idx="68">
                  <c:v>-189.46028818486144</c:v>
                </c:pt>
                <c:pt idx="69">
                  <c:v>-193.46028526713471</c:v>
                </c:pt>
                <c:pt idx="70">
                  <c:v>-197.46028293295311</c:v>
                </c:pt>
                <c:pt idx="71">
                  <c:v>-201.46028106560769</c:v>
                </c:pt>
                <c:pt idx="72">
                  <c:v>-205.46027957173126</c:v>
                </c:pt>
                <c:pt idx="73">
                  <c:v>-209.46027837663007</c:v>
                </c:pt>
                <c:pt idx="74">
                  <c:v>-213.46027742054909</c:v>
                </c:pt>
                <c:pt idx="75">
                  <c:v>-217.46027665568428</c:v>
                </c:pt>
                <c:pt idx="76">
                  <c:v>-221.46027604379242</c:v>
                </c:pt>
                <c:pt idx="77">
                  <c:v>-225.46027555427889</c:v>
                </c:pt>
                <c:pt idx="78">
                  <c:v>-229.4602751626681</c:v>
                </c:pt>
                <c:pt idx="79">
                  <c:v>-233.46027484937946</c:v>
                </c:pt>
                <c:pt idx="80">
                  <c:v>-237.46027459874855</c:v>
                </c:pt>
                <c:pt idx="81">
                  <c:v>-241.46027439824383</c:v>
                </c:pt>
                <c:pt idx="82">
                  <c:v>-245.46027423784003</c:v>
                </c:pt>
                <c:pt idx="83">
                  <c:v>-249.460274109517</c:v>
                </c:pt>
                <c:pt idx="84">
                  <c:v>-253.46027400685855</c:v>
                </c:pt>
                <c:pt idx="85">
                  <c:v>-257.46027392473184</c:v>
                </c:pt>
                <c:pt idx="86">
                  <c:v>-261.46027385903045</c:v>
                </c:pt>
                <c:pt idx="87">
                  <c:v>-265.46027380646939</c:v>
                </c:pt>
                <c:pt idx="88">
                  <c:v>-269.46027376442055</c:v>
                </c:pt>
                <c:pt idx="89">
                  <c:v>-273.46027373078141</c:v>
                </c:pt>
                <c:pt idx="90">
                  <c:v>-277.46027370387014</c:v>
                </c:pt>
                <c:pt idx="91">
                  <c:v>-281.46027368234115</c:v>
                </c:pt>
                <c:pt idx="92">
                  <c:v>-285.46027366511794</c:v>
                </c:pt>
                <c:pt idx="93">
                  <c:v>-289.46027365133938</c:v>
                </c:pt>
                <c:pt idx="94">
                  <c:v>-293.46027364031653</c:v>
                </c:pt>
                <c:pt idx="95">
                  <c:v>-297.46027363149824</c:v>
                </c:pt>
                <c:pt idx="96">
                  <c:v>-301.46027362444363</c:v>
                </c:pt>
                <c:pt idx="97">
                  <c:v>-305.46027361879993</c:v>
                </c:pt>
                <c:pt idx="98">
                  <c:v>-309.46027361428497</c:v>
                </c:pt>
                <c:pt idx="99">
                  <c:v>-313.46027361067303</c:v>
                </c:pt>
                <c:pt idx="100">
                  <c:v>-317.46027360778345</c:v>
                </c:pt>
              </c:numCache>
            </c:numRef>
          </c:yVal>
        </c:ser>
        <c:axId val="78786560"/>
        <c:axId val="78788480"/>
      </c:scatterChart>
      <c:valAx>
        <c:axId val="78786560"/>
        <c:scaling>
          <c:orientation val="minMax"/>
          <c:max val="7.5"/>
        </c:scaling>
        <c:axPos val="b"/>
        <c:numFmt formatCode="General" sourceLinked="1"/>
        <c:tickLblPos val="nextTo"/>
        <c:crossAx val="78788480"/>
        <c:crosses val="autoZero"/>
        <c:crossBetween val="midCat"/>
      </c:valAx>
      <c:valAx>
        <c:axId val="7878848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787865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454025</xdr:colOff>
      <xdr:row>5</xdr:row>
      <xdr:rowOff>98424</xdr:rowOff>
    </xdr:from>
    <xdr:to>
      <xdr:col>18</xdr:col>
      <xdr:colOff>12700</xdr:colOff>
      <xdr:row>33</xdr:row>
      <xdr:rowOff>25399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15</xdr:row>
      <xdr:rowOff>76200</xdr:rowOff>
    </xdr:from>
    <xdr:to>
      <xdr:col>20</xdr:col>
      <xdr:colOff>19050</xdr:colOff>
      <xdr:row>29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361950</xdr:colOff>
      <xdr:row>0</xdr:row>
      <xdr:rowOff>85725</xdr:rowOff>
    </xdr:from>
    <xdr:to>
      <xdr:col>20</xdr:col>
      <xdr:colOff>28575</xdr:colOff>
      <xdr:row>14</xdr:row>
      <xdr:rowOff>161925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E11" sqref="E11"/>
    </sheetView>
  </sheetViews>
  <sheetFormatPr defaultColWidth="8.85546875" defaultRowHeight="15"/>
  <cols>
    <col min="1" max="1" width="9.140625" customWidth="1"/>
    <col min="2" max="2" width="12.42578125" customWidth="1"/>
  </cols>
  <sheetData>
    <row r="1" spans="1:3">
      <c r="A1">
        <v>1</v>
      </c>
      <c r="B1">
        <v>20</v>
      </c>
    </row>
    <row r="2" spans="1:3">
      <c r="A2">
        <v>2</v>
      </c>
      <c r="B2">
        <v>30</v>
      </c>
    </row>
    <row r="3" spans="1:3">
      <c r="A3">
        <v>3</v>
      </c>
      <c r="B3">
        <v>40</v>
      </c>
    </row>
    <row r="4" spans="1:3">
      <c r="A4">
        <v>4</v>
      </c>
      <c r="B4">
        <v>50</v>
      </c>
    </row>
    <row r="5" spans="1:3">
      <c r="A5">
        <v>5</v>
      </c>
      <c r="B5">
        <v>60</v>
      </c>
    </row>
    <row r="6" spans="1:3">
      <c r="A6">
        <v>6</v>
      </c>
      <c r="B6">
        <v>70</v>
      </c>
    </row>
    <row r="7" spans="1:3">
      <c r="A7">
        <v>7</v>
      </c>
      <c r="B7">
        <v>80</v>
      </c>
    </row>
    <row r="8" spans="1:3">
      <c r="A8">
        <v>8</v>
      </c>
      <c r="B8">
        <v>90</v>
      </c>
    </row>
    <row r="9" spans="1:3">
      <c r="A9">
        <v>9</v>
      </c>
      <c r="B9">
        <v>100</v>
      </c>
    </row>
    <row r="10" spans="1:3">
      <c r="A10">
        <v>10</v>
      </c>
      <c r="B10">
        <v>110</v>
      </c>
      <c r="C10" t="s">
        <v>0</v>
      </c>
    </row>
    <row r="11" spans="1:3">
      <c r="A11">
        <v>11</v>
      </c>
      <c r="B11">
        <v>120</v>
      </c>
    </row>
    <row r="12" spans="1:3">
      <c r="A12">
        <v>12</v>
      </c>
      <c r="B12">
        <v>130</v>
      </c>
    </row>
    <row r="13" spans="1:3">
      <c r="A13">
        <v>13</v>
      </c>
      <c r="B13">
        <v>140</v>
      </c>
    </row>
    <row r="14" spans="1:3">
      <c r="A14">
        <v>14</v>
      </c>
      <c r="B14">
        <v>150</v>
      </c>
    </row>
    <row r="15" spans="1:3">
      <c r="A15">
        <v>15</v>
      </c>
      <c r="B15">
        <v>160</v>
      </c>
    </row>
    <row r="16" spans="1:3">
      <c r="A16">
        <v>16</v>
      </c>
      <c r="B16">
        <v>170</v>
      </c>
    </row>
    <row r="17" spans="1:2">
      <c r="A17">
        <v>17</v>
      </c>
      <c r="B17">
        <v>180</v>
      </c>
    </row>
    <row r="18" spans="1:2">
      <c r="A18">
        <v>18</v>
      </c>
      <c r="B18">
        <v>190</v>
      </c>
    </row>
    <row r="19" spans="1:2">
      <c r="A19">
        <v>19</v>
      </c>
      <c r="B19">
        <v>200</v>
      </c>
    </row>
    <row r="20" spans="1:2">
      <c r="A20">
        <v>20</v>
      </c>
      <c r="B20">
        <v>210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102"/>
  <sheetViews>
    <sheetView tabSelected="1" workbookViewId="0">
      <selection activeCell="K10" sqref="K10"/>
    </sheetView>
  </sheetViews>
  <sheetFormatPr defaultRowHeight="15"/>
  <cols>
    <col min="4" max="4" width="12.7109375" bestFit="1" customWidth="1"/>
  </cols>
  <sheetData>
    <row r="1" spans="1:11">
      <c r="A1" t="s">
        <v>2</v>
      </c>
      <c r="B1" t="s">
        <v>1</v>
      </c>
      <c r="C1" t="s">
        <v>3</v>
      </c>
      <c r="D1" t="s">
        <v>10</v>
      </c>
      <c r="E1" t="s">
        <v>15</v>
      </c>
      <c r="F1" t="s">
        <v>11</v>
      </c>
      <c r="G1" t="s">
        <v>12</v>
      </c>
      <c r="H1" t="s">
        <v>13</v>
      </c>
      <c r="I1" t="s">
        <v>14</v>
      </c>
      <c r="J1" s="1" t="s">
        <v>5</v>
      </c>
      <c r="K1" s="2">
        <v>0</v>
      </c>
    </row>
    <row r="2" spans="1:11">
      <c r="A2">
        <v>0</v>
      </c>
      <c r="B2">
        <f>v0</f>
        <v>0</v>
      </c>
      <c r="C2">
        <f>x0</f>
        <v>50</v>
      </c>
      <c r="D2">
        <f>v0</f>
        <v>0</v>
      </c>
      <c r="E2">
        <f>x0</f>
        <v>50</v>
      </c>
      <c r="F2">
        <f>v0</f>
        <v>0</v>
      </c>
      <c r="G2">
        <f>x0</f>
        <v>50</v>
      </c>
      <c r="H2">
        <f>v0</f>
        <v>0</v>
      </c>
      <c r="I2">
        <f>x0</f>
        <v>50</v>
      </c>
      <c r="J2" s="1" t="s">
        <v>6</v>
      </c>
      <c r="K2" s="2">
        <v>50</v>
      </c>
    </row>
    <row r="3" spans="1:11">
      <c r="A3">
        <f t="shared" ref="A3:A34" si="0">A2+tau</f>
        <v>0.2</v>
      </c>
      <c r="B3">
        <f t="shared" ref="B3:B34" si="1">B2+g*tau</f>
        <v>-2</v>
      </c>
      <c r="C3">
        <f t="shared" ref="C3:C34" si="2">C2+B2*tau+g*tau^2</f>
        <v>49.6</v>
      </c>
      <c r="D3">
        <f t="shared" ref="D3:D34" si="3">D2-10*tau+alfa1*tau*D2*D2</f>
        <v>-2</v>
      </c>
      <c r="E3">
        <f t="shared" ref="E3:E34" si="4">E2+D2*tau-g*tau^2-(alfa1)*(tau^2)*D2^2</f>
        <v>50.4</v>
      </c>
      <c r="F3">
        <f t="shared" ref="F3:F34" si="5">F2-10*tau+alfa2*tau*F2*F2</f>
        <v>-2</v>
      </c>
      <c r="G3">
        <f t="shared" ref="G3:G34" si="6">G2+F2*tau-(g)*tau^2-(alfa2)*(tau^2)*F2^2</f>
        <v>50.4</v>
      </c>
      <c r="H3">
        <f t="shared" ref="H3:H34" si="7">H2-10*tau+alfa3*tau*H2*H2</f>
        <v>-2</v>
      </c>
      <c r="I3">
        <f t="shared" ref="I3:I34" si="8">I2+H2*tau-(g)*tau^2-(alfa3)*(tau^2)*H2^2</f>
        <v>50.4</v>
      </c>
      <c r="J3" s="1" t="s">
        <v>7</v>
      </c>
      <c r="K3" s="2">
        <v>0.125</v>
      </c>
    </row>
    <row r="4" spans="1:11">
      <c r="A4">
        <f t="shared" si="0"/>
        <v>0.4</v>
      </c>
      <c r="B4">
        <f t="shared" si="1"/>
        <v>-4</v>
      </c>
      <c r="C4">
        <f t="shared" si="2"/>
        <v>48.800000000000004</v>
      </c>
      <c r="D4">
        <f t="shared" si="3"/>
        <v>-3.9</v>
      </c>
      <c r="E4">
        <f t="shared" si="4"/>
        <v>50.379999999999995</v>
      </c>
      <c r="F4">
        <f t="shared" si="5"/>
        <v>-3.94</v>
      </c>
      <c r="G4">
        <f t="shared" si="6"/>
        <v>50.387999999999998</v>
      </c>
      <c r="H4">
        <f t="shared" si="7"/>
        <v>-3.98</v>
      </c>
      <c r="I4">
        <f t="shared" si="8"/>
        <v>50.396000000000001</v>
      </c>
      <c r="J4" s="1" t="s">
        <v>8</v>
      </c>
      <c r="K4" s="2">
        <v>7.4999999999999997E-2</v>
      </c>
    </row>
    <row r="5" spans="1:11">
      <c r="A5">
        <f t="shared" si="0"/>
        <v>0.60000000000000009</v>
      </c>
      <c r="B5">
        <f t="shared" si="1"/>
        <v>-6</v>
      </c>
      <c r="C5">
        <f t="shared" si="2"/>
        <v>47.600000000000009</v>
      </c>
      <c r="D5">
        <f t="shared" si="3"/>
        <v>-5.5197500000000002</v>
      </c>
      <c r="E5">
        <f t="shared" si="4"/>
        <v>49.923949999999991</v>
      </c>
      <c r="F5">
        <f t="shared" si="5"/>
        <v>-5.7071459999999998</v>
      </c>
      <c r="G5">
        <f t="shared" si="6"/>
        <v>49.953429200000002</v>
      </c>
      <c r="H5">
        <f t="shared" si="7"/>
        <v>-5.900798</v>
      </c>
      <c r="I5">
        <f t="shared" si="8"/>
        <v>49.984159599999998</v>
      </c>
      <c r="J5" s="1" t="s">
        <v>9</v>
      </c>
      <c r="K5" s="2">
        <v>2.5000000000000001E-2</v>
      </c>
    </row>
    <row r="6" spans="1:11">
      <c r="A6">
        <f t="shared" si="0"/>
        <v>0.8</v>
      </c>
      <c r="B6">
        <f t="shared" si="1"/>
        <v>-8</v>
      </c>
      <c r="C6">
        <f t="shared" si="2"/>
        <v>46.000000000000007</v>
      </c>
      <c r="D6">
        <f t="shared" si="3"/>
        <v>-6.7580589984374999</v>
      </c>
      <c r="E6">
        <f t="shared" si="4"/>
        <v>49.067661799687492</v>
      </c>
      <c r="F6">
        <f t="shared" si="5"/>
        <v>-7.2185732680202594</v>
      </c>
      <c r="G6">
        <f t="shared" si="6"/>
        <v>49.114285453604055</v>
      </c>
      <c r="H6">
        <f t="shared" si="7"/>
        <v>-7.7267009148159795</v>
      </c>
      <c r="I6">
        <f t="shared" si="8"/>
        <v>49.169180582963186</v>
      </c>
      <c r="J6" s="1" t="s">
        <v>4</v>
      </c>
      <c r="K6" s="2">
        <v>-10</v>
      </c>
    </row>
    <row r="7" spans="1:11">
      <c r="A7">
        <f t="shared" si="0"/>
        <v>1</v>
      </c>
      <c r="B7">
        <f t="shared" si="1"/>
        <v>-10</v>
      </c>
      <c r="C7">
        <f t="shared" si="2"/>
        <v>44.000000000000007</v>
      </c>
      <c r="D7">
        <f t="shared" si="3"/>
        <v>-7.6162749627784478</v>
      </c>
      <c r="E7">
        <f t="shared" si="4"/>
        <v>47.887693192868184</v>
      </c>
      <c r="F7">
        <f t="shared" si="5"/>
        <v>-8.4369562676336098</v>
      </c>
      <c r="G7">
        <f t="shared" si="6"/>
        <v>47.914247399922665</v>
      </c>
      <c r="H7">
        <f t="shared" si="7"/>
        <v>-9.4281913796808876</v>
      </c>
      <c r="I7">
        <f t="shared" si="8"/>
        <v>47.964138492972971</v>
      </c>
      <c r="J7" s="1" t="s">
        <v>16</v>
      </c>
      <c r="K7" s="2">
        <v>0.2</v>
      </c>
    </row>
    <row r="8" spans="1:11">
      <c r="A8">
        <f t="shared" si="0"/>
        <v>1.2</v>
      </c>
      <c r="B8">
        <f t="shared" si="1"/>
        <v>-12</v>
      </c>
      <c r="C8">
        <f t="shared" si="2"/>
        <v>41.600000000000009</v>
      </c>
      <c r="D8">
        <f t="shared" si="3"/>
        <v>-8.1660838550623005</v>
      </c>
      <c r="E8">
        <f t="shared" si="4"/>
        <v>46.474399978769263</v>
      </c>
      <c r="F8">
        <f t="shared" si="5"/>
        <v>-9.3692228017041792</v>
      </c>
      <c r="G8">
        <f t="shared" si="6"/>
        <v>46.413309453210061</v>
      </c>
      <c r="H8">
        <f t="shared" si="7"/>
        <v>-10.983737416221443</v>
      </c>
      <c r="I8">
        <f t="shared" si="8"/>
        <v>46.389609424344897</v>
      </c>
    </row>
    <row r="9" spans="1:11">
      <c r="A9">
        <f t="shared" si="0"/>
        <v>1.4</v>
      </c>
      <c r="B9">
        <f t="shared" si="1"/>
        <v>-14</v>
      </c>
      <c r="C9">
        <f t="shared" si="2"/>
        <v>38.800000000000011</v>
      </c>
      <c r="D9">
        <f t="shared" si="3"/>
        <v>-8.4989607168645716</v>
      </c>
      <c r="E9">
        <f t="shared" si="4"/>
        <v>44.907758580117253</v>
      </c>
      <c r="F9">
        <f t="shared" si="5"/>
        <v>-10.052487763084576</v>
      </c>
      <c r="G9">
        <f t="shared" si="6"/>
        <v>44.676117885145302</v>
      </c>
      <c r="H9">
        <f t="shared" si="7"/>
        <v>-12.380524978078927</v>
      </c>
      <c r="I9">
        <f t="shared" si="8"/>
        <v>44.472219453472107</v>
      </c>
    </row>
    <row r="10" spans="1:11">
      <c r="A10">
        <f t="shared" si="0"/>
        <v>1.5999999999999999</v>
      </c>
      <c r="B10">
        <f t="shared" si="1"/>
        <v>-16</v>
      </c>
      <c r="C10">
        <f t="shared" si="2"/>
        <v>35.600000000000016</v>
      </c>
      <c r="D10">
        <f t="shared" si="3"/>
        <v>-8.6931523851943933</v>
      </c>
      <c r="E10">
        <f t="shared" si="4"/>
        <v>43.2468047704103</v>
      </c>
      <c r="F10">
        <f t="shared" si="5"/>
        <v>-10.536700109680099</v>
      </c>
      <c r="G10">
        <f t="shared" si="6"/>
        <v>42.762462801847484</v>
      </c>
      <c r="H10">
        <f t="shared" si="7"/>
        <v>-13.614137984414747</v>
      </c>
      <c r="I10">
        <f t="shared" si="8"/>
        <v>42.242837059123481</v>
      </c>
    </row>
    <row r="11" spans="1:11">
      <c r="A11">
        <f t="shared" si="0"/>
        <v>1.7999999999999998</v>
      </c>
      <c r="B11">
        <f t="shared" si="1"/>
        <v>-18</v>
      </c>
      <c r="C11">
        <f t="shared" si="2"/>
        <v>32.000000000000014</v>
      </c>
      <c r="D11">
        <f t="shared" si="3"/>
        <v>-8.8038799253891185</v>
      </c>
      <c r="E11">
        <f t="shared" si="4"/>
        <v>41.530319801410364</v>
      </c>
      <c r="F11">
        <f t="shared" si="5"/>
        <v>-10.87136937166011</v>
      </c>
      <c r="G11">
        <f t="shared" si="6"/>
        <v>40.722056632307464</v>
      </c>
      <c r="H11">
        <f t="shared" si="7"/>
        <v>-14.687414219121324</v>
      </c>
      <c r="I11">
        <f t="shared" si="8"/>
        <v>39.734664709181843</v>
      </c>
    </row>
    <row r="12" spans="1:11">
      <c r="A12">
        <f t="shared" si="0"/>
        <v>1.9999999999999998</v>
      </c>
      <c r="B12">
        <f t="shared" si="1"/>
        <v>-20</v>
      </c>
      <c r="C12">
        <f t="shared" si="2"/>
        <v>28.000000000000014</v>
      </c>
      <c r="D12">
        <f t="shared" si="3"/>
        <v>-8.8661723818723814</v>
      </c>
      <c r="E12">
        <f t="shared" si="4"/>
        <v>39.782002307629192</v>
      </c>
      <c r="F12">
        <f t="shared" si="5"/>
        <v>-11.098569291434067</v>
      </c>
      <c r="G12">
        <f t="shared" si="6"/>
        <v>38.593222741930234</v>
      </c>
      <c r="H12">
        <f t="shared" si="7"/>
        <v>-15.608813536901085</v>
      </c>
      <c r="I12">
        <f t="shared" si="8"/>
        <v>36.98146172891353</v>
      </c>
    </row>
    <row r="13" spans="1:11">
      <c r="A13">
        <f t="shared" si="0"/>
        <v>2.1999999999999997</v>
      </c>
      <c r="B13">
        <f t="shared" si="1"/>
        <v>-22</v>
      </c>
      <c r="C13">
        <f t="shared" si="2"/>
        <v>23.600000000000016</v>
      </c>
      <c r="D13">
        <f t="shared" si="3"/>
        <v>-8.9009470642454662</v>
      </c>
      <c r="E13">
        <f t="shared" si="4"/>
        <v>38.015722767729329</v>
      </c>
      <c r="F13">
        <f t="shared" si="5"/>
        <v>-11.250895686682618</v>
      </c>
      <c r="G13">
        <f t="shared" si="6"/>
        <v>36.403974162693125</v>
      </c>
      <c r="H13">
        <f t="shared" si="7"/>
        <v>-16.390638236752352</v>
      </c>
      <c r="I13">
        <f t="shared" si="8"/>
        <v>34.016063961503569</v>
      </c>
    </row>
    <row r="14" spans="1:11">
      <c r="A14">
        <f t="shared" si="0"/>
        <v>2.4</v>
      </c>
      <c r="B14">
        <f t="shared" si="1"/>
        <v>-24</v>
      </c>
      <c r="C14">
        <f t="shared" si="2"/>
        <v>18.800000000000018</v>
      </c>
      <c r="D14">
        <f t="shared" si="3"/>
        <v>-8.9202755982329656</v>
      </c>
      <c r="E14">
        <f t="shared" si="4"/>
        <v>36.239399061677737</v>
      </c>
      <c r="F14">
        <f t="shared" si="5"/>
        <v>-11.352155880393415</v>
      </c>
      <c r="G14">
        <f t="shared" si="6"/>
        <v>34.174047064098758</v>
      </c>
      <c r="H14">
        <f t="shared" si="7"/>
        <v>-17.047373127711911</v>
      </c>
      <c r="I14">
        <f t="shared" si="8"/>
        <v>30.86928329234501</v>
      </c>
    </row>
    <row r="15" spans="1:11">
      <c r="A15">
        <f t="shared" si="0"/>
        <v>2.6</v>
      </c>
      <c r="B15">
        <f t="shared" si="1"/>
        <v>-26</v>
      </c>
      <c r="C15">
        <f t="shared" si="2"/>
        <v>13.600000000000017</v>
      </c>
      <c r="D15">
        <f t="shared" si="3"/>
        <v>-8.9309926795222037</v>
      </c>
      <c r="E15">
        <f t="shared" si="4"/>
        <v>34.457487358288986</v>
      </c>
      <c r="F15">
        <f t="shared" si="5"/>
        <v>-11.419084233402153</v>
      </c>
      <c r="G15">
        <f t="shared" si="6"/>
        <v>31.917001558621823</v>
      </c>
      <c r="H15">
        <f t="shared" si="7"/>
        <v>-17.594308474934738</v>
      </c>
      <c r="I15">
        <f t="shared" si="8"/>
        <v>27.569195736247192</v>
      </c>
    </row>
    <row r="16" spans="1:11">
      <c r="A16">
        <f t="shared" si="0"/>
        <v>2.8000000000000003</v>
      </c>
      <c r="B16">
        <f t="shared" si="1"/>
        <v>-28</v>
      </c>
      <c r="C16">
        <f t="shared" si="2"/>
        <v>8.000000000000016</v>
      </c>
      <c r="D16">
        <f t="shared" si="3"/>
        <v>-8.9369269234802236</v>
      </c>
      <c r="E16">
        <f t="shared" si="4"/>
        <v>32.672475671176151</v>
      </c>
      <c r="F16">
        <f t="shared" si="5"/>
        <v>-11.463151962459149</v>
      </c>
      <c r="G16">
        <f t="shared" si="6"/>
        <v>29.641998257752789</v>
      </c>
      <c r="H16">
        <f t="shared" si="7"/>
        <v>-18.046510021378936</v>
      </c>
      <c r="I16">
        <f t="shared" si="8"/>
        <v>24.14077435054908</v>
      </c>
    </row>
    <row r="17" spans="1:9">
      <c r="A17">
        <f t="shared" si="0"/>
        <v>3.0000000000000004</v>
      </c>
      <c r="B17">
        <f t="shared" si="1"/>
        <v>-30</v>
      </c>
      <c r="C17">
        <f t="shared" si="2"/>
        <v>2.0000000000000155</v>
      </c>
      <c r="D17">
        <f t="shared" si="3"/>
        <v>-8.9402103525895811</v>
      </c>
      <c r="E17">
        <f t="shared" si="4"/>
        <v>30.885746972301977</v>
      </c>
      <c r="F17">
        <f t="shared" si="5"/>
        <v>-11.492094168742684</v>
      </c>
      <c r="G17">
        <f t="shared" si="6"/>
        <v>27.355156306517664</v>
      </c>
      <c r="H17">
        <f t="shared" si="7"/>
        <v>-18.418127401620282</v>
      </c>
      <c r="I17">
        <f t="shared" si="8"/>
        <v>20.605795822321561</v>
      </c>
    </row>
    <row r="18" spans="1:9">
      <c r="A18">
        <f t="shared" si="0"/>
        <v>3.2000000000000006</v>
      </c>
      <c r="B18">
        <f t="shared" si="1"/>
        <v>-32</v>
      </c>
      <c r="C18">
        <f t="shared" si="2"/>
        <v>-4.3999999999999844</v>
      </c>
      <c r="D18">
        <f t="shared" si="3"/>
        <v>-8.9420263238758331</v>
      </c>
      <c r="E18">
        <f t="shared" si="4"/>
        <v>29.09806809604131</v>
      </c>
      <c r="F18">
        <f t="shared" si="5"/>
        <v>-11.51107074299394</v>
      </c>
      <c r="G18">
        <f t="shared" si="6"/>
        <v>25.06053278761938</v>
      </c>
      <c r="H18">
        <f t="shared" si="7"/>
        <v>-18.721990316708702</v>
      </c>
      <c r="I18">
        <f t="shared" si="8"/>
        <v>16.982942925015188</v>
      </c>
    </row>
    <row r="19" spans="1:9">
      <c r="A19">
        <f t="shared" si="0"/>
        <v>3.4000000000000008</v>
      </c>
      <c r="B19">
        <f t="shared" si="1"/>
        <v>-34</v>
      </c>
      <c r="C19">
        <f t="shared" si="2"/>
        <v>-11.199999999999985</v>
      </c>
      <c r="D19">
        <f t="shared" si="3"/>
        <v>-8.9430304544536234</v>
      </c>
      <c r="E19">
        <f t="shared" si="4"/>
        <v>27.309863657381698</v>
      </c>
      <c r="F19">
        <f t="shared" si="5"/>
        <v>-11.523499498240774</v>
      </c>
      <c r="G19">
        <f t="shared" si="6"/>
        <v>22.760804390069957</v>
      </c>
      <c r="H19">
        <f t="shared" si="7"/>
        <v>-18.969425709614029</v>
      </c>
      <c r="I19">
        <f t="shared" si="8"/>
        <v>13.288031940254513</v>
      </c>
    </row>
    <row r="20" spans="1:9">
      <c r="A20">
        <f t="shared" si="0"/>
        <v>3.600000000000001</v>
      </c>
      <c r="B20">
        <f t="shared" si="1"/>
        <v>-36</v>
      </c>
      <c r="C20">
        <f t="shared" si="2"/>
        <v>-18.399999999999984</v>
      </c>
      <c r="D20">
        <f t="shared" si="3"/>
        <v>-8.9435856117214989</v>
      </c>
      <c r="E20">
        <f t="shared" si="4"/>
        <v>25.521368597944548</v>
      </c>
      <c r="F20">
        <f t="shared" si="5"/>
        <v>-11.531633887951443</v>
      </c>
      <c r="G20">
        <f t="shared" si="6"/>
        <v>20.457731368363934</v>
      </c>
      <c r="H20">
        <f t="shared" si="7"/>
        <v>-19.1702301508512</v>
      </c>
      <c r="I20">
        <f t="shared" si="8"/>
        <v>9.5343076865791421</v>
      </c>
    </row>
    <row r="21" spans="1:9">
      <c r="A21">
        <f t="shared" si="0"/>
        <v>3.8000000000000012</v>
      </c>
      <c r="B21">
        <f t="shared" si="1"/>
        <v>-38</v>
      </c>
      <c r="C21">
        <f t="shared" si="2"/>
        <v>-25.999999999999982</v>
      </c>
      <c r="D21">
        <f t="shared" si="3"/>
        <v>-8.9438925218667027</v>
      </c>
      <c r="E21">
        <f t="shared" si="4"/>
        <v>23.732712857629288</v>
      </c>
      <c r="F21">
        <f t="shared" si="5"/>
        <v>-11.536955186065192</v>
      </c>
      <c r="G21">
        <f t="shared" si="6"/>
        <v>18.152468850396392</v>
      </c>
      <c r="H21">
        <f t="shared" si="7"/>
        <v>-19.332741530668176</v>
      </c>
      <c r="I21">
        <f t="shared" si="8"/>
        <v>5.7327639323722979</v>
      </c>
    </row>
    <row r="22" spans="1:9">
      <c r="A22">
        <f t="shared" si="0"/>
        <v>4.0000000000000009</v>
      </c>
      <c r="B22">
        <f t="shared" si="1"/>
        <v>-40</v>
      </c>
      <c r="C22">
        <f t="shared" si="2"/>
        <v>-33.999999999999979</v>
      </c>
      <c r="D22">
        <f t="shared" si="3"/>
        <v>-8.9440621857991243</v>
      </c>
      <c r="E22">
        <f t="shared" si="4"/>
        <v>21.943968286042431</v>
      </c>
      <c r="F22">
        <f t="shared" si="5"/>
        <v>-11.540435161586045</v>
      </c>
      <c r="G22">
        <f t="shared" si="6"/>
        <v>15.845773808287523</v>
      </c>
      <c r="H22">
        <f t="shared" si="7"/>
        <v>-19.463967055210066</v>
      </c>
      <c r="I22">
        <f t="shared" si="8"/>
        <v>1.8924607311470398</v>
      </c>
    </row>
    <row r="23" spans="1:9">
      <c r="A23">
        <f t="shared" si="0"/>
        <v>4.2000000000000011</v>
      </c>
      <c r="B23">
        <f t="shared" si="1"/>
        <v>-42</v>
      </c>
      <c r="C23">
        <f t="shared" si="2"/>
        <v>-42.399999999999977</v>
      </c>
      <c r="D23">
        <f t="shared" si="3"/>
        <v>-8.9441559762130787</v>
      </c>
      <c r="E23">
        <f t="shared" si="4"/>
        <v>20.155174606965396</v>
      </c>
      <c r="F23">
        <f t="shared" si="5"/>
        <v>-11.542710505804472</v>
      </c>
      <c r="G23">
        <f t="shared" si="6"/>
        <v>13.538141844814</v>
      </c>
      <c r="H23">
        <f t="shared" si="7"/>
        <v>-19.569736987578551</v>
      </c>
      <c r="I23">
        <f t="shared" si="8"/>
        <v>-1.9791786934212761</v>
      </c>
    </row>
    <row r="24" spans="1:9">
      <c r="A24">
        <f t="shared" si="0"/>
        <v>4.4000000000000012</v>
      </c>
      <c r="B24">
        <f t="shared" si="1"/>
        <v>-44</v>
      </c>
      <c r="C24">
        <f t="shared" si="2"/>
        <v>-51.199999999999974</v>
      </c>
      <c r="D24">
        <f t="shared" si="3"/>
        <v>-8.944207823042376</v>
      </c>
      <c r="E24">
        <f t="shared" si="4"/>
        <v>18.366353781088637</v>
      </c>
      <c r="F24">
        <f t="shared" si="5"/>
        <v>-11.544198018492338</v>
      </c>
      <c r="G24">
        <f t="shared" si="6"/>
        <v>11.22989724619068</v>
      </c>
      <c r="H24">
        <f t="shared" si="7"/>
        <v>-19.654863958763549</v>
      </c>
      <c r="I24">
        <f t="shared" si="8"/>
        <v>-5.8761006966999858</v>
      </c>
    </row>
    <row r="25" spans="1:9">
      <c r="A25">
        <f t="shared" si="0"/>
        <v>4.6000000000000014</v>
      </c>
      <c r="B25">
        <f t="shared" si="1"/>
        <v>-46</v>
      </c>
      <c r="C25">
        <f t="shared" si="2"/>
        <v>-60.39999999999997</v>
      </c>
      <c r="D25">
        <f t="shared" si="3"/>
        <v>-8.9442364834980648</v>
      </c>
      <c r="E25">
        <f t="shared" si="4"/>
        <v>16.577517948571298</v>
      </c>
      <c r="F25">
        <f t="shared" si="5"/>
        <v>-11.545170400139902</v>
      </c>
      <c r="G25">
        <f t="shared" si="6"/>
        <v>8.9212521188217249</v>
      </c>
      <c r="H25">
        <f t="shared" si="7"/>
        <v>-19.723295572576038</v>
      </c>
      <c r="I25">
        <f t="shared" si="8"/>
        <v>-9.7933871656901985</v>
      </c>
    </row>
    <row r="26" spans="1:9">
      <c r="A26">
        <f t="shared" si="0"/>
        <v>4.8000000000000016</v>
      </c>
      <c r="B26">
        <f t="shared" si="1"/>
        <v>-48</v>
      </c>
      <c r="C26">
        <f t="shared" si="2"/>
        <v>-69.999999999999972</v>
      </c>
      <c r="D26">
        <f t="shared" si="3"/>
        <v>-8.944252326679619</v>
      </c>
      <c r="E26">
        <f t="shared" si="4"/>
        <v>14.788673820507997</v>
      </c>
      <c r="F26">
        <f t="shared" si="5"/>
        <v>-11.545806006615905</v>
      </c>
      <c r="G26">
        <f t="shared" si="6"/>
        <v>6.6123451600889442</v>
      </c>
      <c r="H26">
        <f t="shared" si="7"/>
        <v>-19.778253631360052</v>
      </c>
      <c r="I26">
        <f t="shared" si="8"/>
        <v>-13.727054668448604</v>
      </c>
    </row>
    <row r="27" spans="1:9">
      <c r="A27">
        <f t="shared" si="0"/>
        <v>5.0000000000000018</v>
      </c>
      <c r="B27">
        <f t="shared" si="1"/>
        <v>-50</v>
      </c>
      <c r="C27">
        <f t="shared" si="2"/>
        <v>-79.999999999999972</v>
      </c>
      <c r="D27">
        <f t="shared" si="3"/>
        <v>-8.9442610845967749</v>
      </c>
      <c r="E27">
        <f t="shared" si="4"/>
        <v>12.999825106755504</v>
      </c>
      <c r="F27">
        <f t="shared" si="5"/>
        <v>-11.546221461479787</v>
      </c>
      <c r="G27">
        <f t="shared" si="6"/>
        <v>4.3032670497385395</v>
      </c>
      <c r="H27">
        <f t="shared" si="7"/>
        <v>-19.822357047828017</v>
      </c>
      <c r="I27">
        <f t="shared" si="8"/>
        <v>-17.673884711427021</v>
      </c>
    </row>
    <row r="28" spans="1:9">
      <c r="A28">
        <f t="shared" si="0"/>
        <v>5.200000000000002</v>
      </c>
      <c r="B28">
        <f t="shared" si="1"/>
        <v>-52</v>
      </c>
      <c r="C28">
        <f t="shared" si="2"/>
        <v>-90.399999999999977</v>
      </c>
      <c r="D28">
        <f t="shared" si="3"/>
        <v>-8.944265925860968</v>
      </c>
      <c r="E28">
        <f t="shared" si="4"/>
        <v>11.210973858088987</v>
      </c>
      <c r="F28">
        <f t="shared" si="5"/>
        <v>-11.546493010916741</v>
      </c>
      <c r="G28">
        <f t="shared" si="6"/>
        <v>1.9940770673299728</v>
      </c>
      <c r="H28">
        <f t="shared" si="7"/>
        <v>-19.857727853170132</v>
      </c>
      <c r="I28">
        <f t="shared" si="8"/>
        <v>-21.631281959924205</v>
      </c>
    </row>
    <row r="29" spans="1:9">
      <c r="A29">
        <f t="shared" si="0"/>
        <v>5.4000000000000021</v>
      </c>
      <c r="B29">
        <f t="shared" si="1"/>
        <v>-54</v>
      </c>
      <c r="C29">
        <f t="shared" si="2"/>
        <v>-101.19999999999999</v>
      </c>
      <c r="D29">
        <f t="shared" si="3"/>
        <v>-8.9442686020480284</v>
      </c>
      <c r="E29">
        <f t="shared" si="4"/>
        <v>9.4221212081542056</v>
      </c>
      <c r="F29">
        <f t="shared" si="5"/>
        <v>-11.546670498149505</v>
      </c>
      <c r="G29">
        <f t="shared" si="6"/>
        <v>-0.31518603740682277</v>
      </c>
      <c r="H29">
        <f t="shared" si="7"/>
        <v>-19.886081075717289</v>
      </c>
      <c r="I29">
        <f t="shared" si="8"/>
        <v>-25.597156886048804</v>
      </c>
    </row>
    <row r="30" spans="1:9">
      <c r="A30">
        <f t="shared" si="0"/>
        <v>5.6000000000000023</v>
      </c>
      <c r="B30">
        <f t="shared" si="1"/>
        <v>-56</v>
      </c>
      <c r="C30">
        <f t="shared" si="2"/>
        <v>-112.39999999999999</v>
      </c>
      <c r="D30">
        <f t="shared" si="3"/>
        <v>-8.9442700814084741</v>
      </c>
      <c r="E30">
        <f t="shared" si="4"/>
        <v>7.6332677836166898</v>
      </c>
      <c r="F30">
        <f t="shared" si="5"/>
        <v>-11.546786504256962</v>
      </c>
      <c r="G30">
        <f t="shared" si="6"/>
        <v>-2.6244969358152321</v>
      </c>
      <c r="H30">
        <f t="shared" si="7"/>
        <v>-19.908799972967284</v>
      </c>
      <c r="I30">
        <f t="shared" si="8"/>
        <v>-29.569829321742265</v>
      </c>
    </row>
    <row r="31" spans="1:9">
      <c r="A31">
        <f t="shared" si="0"/>
        <v>5.8000000000000025</v>
      </c>
      <c r="B31">
        <f t="shared" si="1"/>
        <v>-58</v>
      </c>
      <c r="C31">
        <f t="shared" si="2"/>
        <v>-124</v>
      </c>
      <c r="D31">
        <f t="shared" si="3"/>
        <v>-8.9442708991790063</v>
      </c>
      <c r="E31">
        <f t="shared" si="4"/>
        <v>5.8444139308891012</v>
      </c>
      <c r="F31">
        <f t="shared" si="5"/>
        <v>-11.546862325633601</v>
      </c>
      <c r="G31">
        <f t="shared" si="6"/>
        <v>-4.9338390723912964</v>
      </c>
      <c r="H31">
        <f t="shared" si="7"/>
        <v>-19.926998391149173</v>
      </c>
      <c r="I31">
        <f t="shared" si="8"/>
        <v>-33.547949632699343</v>
      </c>
    </row>
    <row r="32" spans="1:9">
      <c r="A32">
        <f t="shared" si="0"/>
        <v>6.0000000000000027</v>
      </c>
      <c r="B32">
        <f t="shared" si="1"/>
        <v>-60</v>
      </c>
      <c r="C32">
        <f t="shared" si="2"/>
        <v>-136</v>
      </c>
      <c r="D32">
        <f t="shared" si="3"/>
        <v>-8.944271351231496</v>
      </c>
      <c r="E32">
        <f t="shared" si="4"/>
        <v>4.0555598414637979</v>
      </c>
      <c r="F32">
        <f t="shared" si="5"/>
        <v>-11.546911882126551</v>
      </c>
      <c r="G32">
        <f t="shared" si="6"/>
        <v>-7.2432016262194256</v>
      </c>
      <c r="H32">
        <f t="shared" si="7"/>
        <v>-19.941572066744865</v>
      </c>
      <c r="I32">
        <f t="shared" si="8"/>
        <v>-37.530434575810041</v>
      </c>
    </row>
    <row r="33" spans="1:9">
      <c r="A33">
        <f t="shared" si="0"/>
        <v>6.2000000000000028</v>
      </c>
      <c r="B33">
        <f t="shared" si="1"/>
        <v>-62</v>
      </c>
      <c r="C33">
        <f t="shared" si="2"/>
        <v>-148.4</v>
      </c>
      <c r="D33">
        <f t="shared" si="3"/>
        <v>-8.9442716011199828</v>
      </c>
      <c r="E33">
        <f t="shared" si="4"/>
        <v>2.2667056211951961</v>
      </c>
      <c r="F33">
        <f t="shared" si="5"/>
        <v>-11.546944271922621</v>
      </c>
      <c r="G33">
        <f t="shared" si="6"/>
        <v>-9.5525775246855211</v>
      </c>
      <c r="H33">
        <f t="shared" si="7"/>
        <v>-19.953240584278969</v>
      </c>
      <c r="I33">
        <f t="shared" si="8"/>
        <v>-41.516415285652194</v>
      </c>
    </row>
    <row r="34" spans="1:9">
      <c r="A34">
        <f t="shared" si="0"/>
        <v>6.400000000000003</v>
      </c>
      <c r="B34">
        <f t="shared" si="1"/>
        <v>-64</v>
      </c>
      <c r="C34">
        <f t="shared" si="2"/>
        <v>-161.20000000000002</v>
      </c>
      <c r="D34">
        <f t="shared" si="3"/>
        <v>-8.9442717392549476</v>
      </c>
      <c r="E34">
        <f t="shared" si="4"/>
        <v>0.47785132859819252</v>
      </c>
      <c r="F34">
        <f t="shared" si="5"/>
        <v>-11.546965441639323</v>
      </c>
      <c r="G34">
        <f t="shared" si="6"/>
        <v>-11.861962145126705</v>
      </c>
      <c r="H34">
        <f t="shared" si="7"/>
        <v>-19.962581535208383</v>
      </c>
      <c r="I34">
        <f t="shared" si="8"/>
        <v>-45.505195212322107</v>
      </c>
    </row>
    <row r="35" spans="1:9">
      <c r="A35">
        <f t="shared" ref="A35:A66" si="9">A34+tau</f>
        <v>6.6000000000000032</v>
      </c>
      <c r="B35">
        <f t="shared" ref="B35:B66" si="10">B34+g*tau</f>
        <v>-66</v>
      </c>
      <c r="C35">
        <f t="shared" ref="C35:C66" si="11">C34+B34*tau+g*tau^2</f>
        <v>-174.40000000000003</v>
      </c>
      <c r="D35">
        <f t="shared" ref="D35:D66" si="12">D34-10*tau+alfa1*tau*D34*D34</f>
        <v>-8.9442718156140799</v>
      </c>
      <c r="E35">
        <f t="shared" ref="E35:E66" si="13">E34+D34*tau-g*tau^2-(alfa1)*(tau^2)*D34^2</f>
        <v>-1.3110030039809706</v>
      </c>
      <c r="F35">
        <f t="shared" ref="F35:F66" si="14">F34-10*tau+alfa2*tau*F34*F34</f>
        <v>-11.54697927798313</v>
      </c>
      <c r="G35">
        <f t="shared" ref="G35:G66" si="15">G34+F34*tau-(g)*tau^2-(alfa2)*(tau^2)*F34^2</f>
        <v>-14.171352466185807</v>
      </c>
      <c r="H35">
        <f t="shared" ref="H35:H66" si="16">H34-10*tau+alfa3*tau*H34*H34</f>
        <v>-19.97005822745917</v>
      </c>
      <c r="I35">
        <f t="shared" ref="I35:I66" si="17">I34+H34*tau-(g)*tau^2-(alfa3)*(tau^2)*H34^2</f>
        <v>-49.496216180913628</v>
      </c>
    </row>
    <row r="36" spans="1:9">
      <c r="A36">
        <f t="shared" si="9"/>
        <v>6.8000000000000034</v>
      </c>
      <c r="B36">
        <f t="shared" si="10"/>
        <v>-68</v>
      </c>
      <c r="C36">
        <f t="shared" si="11"/>
        <v>-188.00000000000003</v>
      </c>
      <c r="D36">
        <f t="shared" si="12"/>
        <v>-8.9442718578243703</v>
      </c>
      <c r="E36">
        <f t="shared" si="13"/>
        <v>-3.0998573586617288</v>
      </c>
      <c r="F36">
        <f t="shared" si="14"/>
        <v>-11.546988321290554</v>
      </c>
      <c r="G36">
        <f t="shared" si="15"/>
        <v>-16.480746513120948</v>
      </c>
      <c r="H36">
        <f t="shared" si="16"/>
        <v>-19.976042099418621</v>
      </c>
      <c r="I36">
        <f t="shared" si="17"/>
        <v>-53.489031052013573</v>
      </c>
    </row>
    <row r="37" spans="1:9">
      <c r="A37">
        <f t="shared" si="9"/>
        <v>7.0000000000000036</v>
      </c>
      <c r="B37">
        <f t="shared" si="10"/>
        <v>-70</v>
      </c>
      <c r="C37">
        <f t="shared" si="11"/>
        <v>-202.00000000000003</v>
      </c>
      <c r="D37">
        <f t="shared" si="12"/>
        <v>-8.9442718811576452</v>
      </c>
      <c r="E37">
        <f t="shared" si="13"/>
        <v>-4.8887117255599479</v>
      </c>
      <c r="F37">
        <f t="shared" si="14"/>
        <v>-11.546994231910247</v>
      </c>
      <c r="G37">
        <f t="shared" si="15"/>
        <v>-18.79014299525512</v>
      </c>
      <c r="H37">
        <f t="shared" si="16"/>
        <v>-19.980830809629893</v>
      </c>
      <c r="I37">
        <f t="shared" si="17"/>
        <v>-57.483281729855044</v>
      </c>
    </row>
    <row r="38" spans="1:9">
      <c r="A38">
        <f t="shared" si="9"/>
        <v>7.2000000000000037</v>
      </c>
      <c r="B38">
        <f t="shared" si="10"/>
        <v>-72</v>
      </c>
      <c r="C38">
        <f t="shared" si="11"/>
        <v>-216.40000000000003</v>
      </c>
      <c r="D38">
        <f t="shared" si="12"/>
        <v>-8.9442718940559622</v>
      </c>
      <c r="E38">
        <f t="shared" si="13"/>
        <v>-6.6775660992118135</v>
      </c>
      <c r="F38">
        <f t="shared" si="14"/>
        <v>-11.54699809503372</v>
      </c>
      <c r="G38">
        <f t="shared" si="15"/>
        <v>-21.099541069012478</v>
      </c>
      <c r="H38">
        <f t="shared" si="16"/>
        <v>-19.984662810414616</v>
      </c>
      <c r="I38">
        <f t="shared" si="17"/>
        <v>-61.47868149162408</v>
      </c>
    </row>
    <row r="39" spans="1:9">
      <c r="A39">
        <f t="shared" si="9"/>
        <v>7.4000000000000039</v>
      </c>
      <c r="B39">
        <f t="shared" si="10"/>
        <v>-74</v>
      </c>
      <c r="C39">
        <f t="shared" si="11"/>
        <v>-231.20000000000005</v>
      </c>
      <c r="D39">
        <f t="shared" si="12"/>
        <v>-8.9442719011859761</v>
      </c>
      <c r="E39">
        <f t="shared" si="13"/>
        <v>-8.466420476597003</v>
      </c>
      <c r="F39">
        <f t="shared" si="14"/>
        <v>-11.547000619933035</v>
      </c>
      <c r="G39">
        <f t="shared" si="15"/>
        <v>-23.408940183039359</v>
      </c>
      <c r="H39">
        <f t="shared" si="16"/>
        <v>-19.98772907218477</v>
      </c>
      <c r="I39">
        <f t="shared" si="17"/>
        <v>-65.475000801352962</v>
      </c>
    </row>
    <row r="40" spans="1:9">
      <c r="A40">
        <f t="shared" si="9"/>
        <v>7.6000000000000041</v>
      </c>
      <c r="B40">
        <f t="shared" si="10"/>
        <v>-76</v>
      </c>
      <c r="C40">
        <f t="shared" si="11"/>
        <v>-246.40000000000006</v>
      </c>
      <c r="D40">
        <f t="shared" si="12"/>
        <v>-8.9442719051273514</v>
      </c>
      <c r="E40">
        <f t="shared" si="13"/>
        <v>-10.255274856045922</v>
      </c>
      <c r="F40">
        <f t="shared" si="14"/>
        <v>-11.547002270182027</v>
      </c>
      <c r="G40">
        <f t="shared" si="15"/>
        <v>-25.718339976976168</v>
      </c>
      <c r="H40">
        <f t="shared" si="16"/>
        <v>-19.99018250486947</v>
      </c>
      <c r="I40">
        <f t="shared" si="17"/>
        <v>-69.472055929252974</v>
      </c>
    </row>
    <row r="41" spans="1:9">
      <c r="A41">
        <f t="shared" si="9"/>
        <v>7.8000000000000043</v>
      </c>
      <c r="B41">
        <f t="shared" si="10"/>
        <v>-78</v>
      </c>
      <c r="C41">
        <f t="shared" si="11"/>
        <v>-262.00000000000006</v>
      </c>
      <c r="D41">
        <f t="shared" si="12"/>
        <v>-8.9442719073060903</v>
      </c>
      <c r="E41">
        <f t="shared" si="13"/>
        <v>-12.044129236635644</v>
      </c>
      <c r="F41">
        <f t="shared" si="14"/>
        <v>-11.547003348768193</v>
      </c>
      <c r="G41">
        <f t="shared" si="15"/>
        <v>-28.027740215295342</v>
      </c>
      <c r="H41">
        <f t="shared" si="16"/>
        <v>-19.992145521979523</v>
      </c>
      <c r="I41">
        <f t="shared" si="17"/>
        <v>-73.469699826804856</v>
      </c>
    </row>
    <row r="42" spans="1:9">
      <c r="A42">
        <f t="shared" si="9"/>
        <v>8.0000000000000036</v>
      </c>
      <c r="B42">
        <f t="shared" si="10"/>
        <v>-80</v>
      </c>
      <c r="C42">
        <f t="shared" si="11"/>
        <v>-278.00000000000006</v>
      </c>
      <c r="D42">
        <f t="shared" si="12"/>
        <v>-8.9442719085104674</v>
      </c>
      <c r="E42">
        <f t="shared" si="13"/>
        <v>-13.832983617855987</v>
      </c>
      <c r="F42">
        <f t="shared" si="14"/>
        <v>-11.547004053721235</v>
      </c>
      <c r="G42">
        <f t="shared" si="15"/>
        <v>-30.337140744058374</v>
      </c>
      <c r="H42">
        <f t="shared" si="16"/>
        <v>-19.993716109119493</v>
      </c>
      <c r="I42">
        <f t="shared" si="17"/>
        <v>-77.467814813772762</v>
      </c>
    </row>
    <row r="43" spans="1:9">
      <c r="A43">
        <f t="shared" si="9"/>
        <v>8.2000000000000028</v>
      </c>
      <c r="B43">
        <f t="shared" si="10"/>
        <v>-82</v>
      </c>
      <c r="C43">
        <f t="shared" si="11"/>
        <v>-294.40000000000003</v>
      </c>
      <c r="D43">
        <f t="shared" si="12"/>
        <v>-8.9442719091762299</v>
      </c>
      <c r="E43">
        <f t="shared" si="13"/>
        <v>-15.62183799942493</v>
      </c>
      <c r="F43">
        <f t="shared" si="14"/>
        <v>-11.547004514471416</v>
      </c>
      <c r="G43">
        <f t="shared" si="15"/>
        <v>-32.646541462652593</v>
      </c>
      <c r="H43">
        <f t="shared" si="16"/>
        <v>-19.994972689859171</v>
      </c>
      <c r="I43">
        <f t="shared" si="17"/>
        <v>-81.466306719448724</v>
      </c>
    </row>
    <row r="44" spans="1:9">
      <c r="A44">
        <f t="shared" si="9"/>
        <v>8.4000000000000021</v>
      </c>
      <c r="B44">
        <f t="shared" si="10"/>
        <v>-84</v>
      </c>
      <c r="C44">
        <f t="shared" si="11"/>
        <v>-311.2</v>
      </c>
      <c r="D44">
        <f t="shared" si="12"/>
        <v>-8.9442719095442555</v>
      </c>
      <c r="E44">
        <f t="shared" si="13"/>
        <v>-17.410692381186571</v>
      </c>
      <c r="F44">
        <f t="shared" si="14"/>
        <v>-11.547004815613068</v>
      </c>
      <c r="G44">
        <f t="shared" si="15"/>
        <v>-34.955942305318544</v>
      </c>
      <c r="H44">
        <f t="shared" si="16"/>
        <v>-19.995978025518099</v>
      </c>
      <c r="I44">
        <f t="shared" si="17"/>
        <v>-85.465100190288766</v>
      </c>
    </row>
    <row r="45" spans="1:9">
      <c r="A45">
        <f t="shared" si="9"/>
        <v>8.6000000000000014</v>
      </c>
      <c r="B45">
        <f t="shared" si="10"/>
        <v>-86</v>
      </c>
      <c r="C45">
        <f t="shared" si="11"/>
        <v>-328.4</v>
      </c>
      <c r="D45">
        <f t="shared" si="12"/>
        <v>-8.9442719097476946</v>
      </c>
      <c r="E45">
        <f t="shared" si="13"/>
        <v>-19.199546763054737</v>
      </c>
      <c r="F45">
        <f t="shared" si="14"/>
        <v>-11.547005012436198</v>
      </c>
      <c r="G45">
        <f t="shared" si="15"/>
        <v>-37.265343229076535</v>
      </c>
      <c r="H45">
        <f t="shared" si="16"/>
        <v>-19.996782339533084</v>
      </c>
      <c r="I45">
        <f t="shared" si="17"/>
        <v>-89.464134932589388</v>
      </c>
    </row>
    <row r="46" spans="1:9">
      <c r="A46">
        <f t="shared" si="9"/>
        <v>8.8000000000000007</v>
      </c>
      <c r="B46">
        <f t="shared" si="10"/>
        <v>-88</v>
      </c>
      <c r="C46">
        <f t="shared" si="11"/>
        <v>-345.99999999999994</v>
      </c>
      <c r="D46">
        <f t="shared" si="12"/>
        <v>-8.9442719098601522</v>
      </c>
      <c r="E46">
        <f t="shared" si="13"/>
        <v>-20.988401144981786</v>
      </c>
      <c r="F46">
        <f t="shared" si="14"/>
        <v>-11.547005141077799</v>
      </c>
      <c r="G46">
        <f t="shared" si="15"/>
        <v>-39.574744205835458</v>
      </c>
      <c r="H46">
        <f t="shared" si="16"/>
        <v>-19.997425819859771</v>
      </c>
      <c r="I46">
        <f t="shared" si="17"/>
        <v>-93.463362704430665</v>
      </c>
    </row>
    <row r="47" spans="1:9">
      <c r="A47">
        <f t="shared" si="9"/>
        <v>9</v>
      </c>
      <c r="B47">
        <f t="shared" si="10"/>
        <v>-90</v>
      </c>
      <c r="C47">
        <f t="shared" si="11"/>
        <v>-363.99999999999994</v>
      </c>
      <c r="D47">
        <f t="shared" si="12"/>
        <v>-8.9442719099223176</v>
      </c>
      <c r="E47">
        <f t="shared" si="13"/>
        <v>-22.777255526941385</v>
      </c>
      <c r="F47">
        <f t="shared" si="14"/>
        <v>-11.547005225156642</v>
      </c>
      <c r="G47">
        <f t="shared" si="15"/>
        <v>-41.88414521723525</v>
      </c>
      <c r="H47">
        <f t="shared" si="16"/>
        <v>-19.997940622755799</v>
      </c>
      <c r="I47">
        <f t="shared" si="17"/>
        <v>-97.462744907823406</v>
      </c>
    </row>
    <row r="48" spans="1:9">
      <c r="A48">
        <f t="shared" si="9"/>
        <v>9.1999999999999993</v>
      </c>
      <c r="B48">
        <f t="shared" si="10"/>
        <v>-92</v>
      </c>
      <c r="C48">
        <f t="shared" si="11"/>
        <v>-382.39999999999992</v>
      </c>
      <c r="D48">
        <f t="shared" si="12"/>
        <v>-8.9442719099566812</v>
      </c>
      <c r="E48">
        <f t="shared" si="13"/>
        <v>-24.566109908918978</v>
      </c>
      <c r="F48">
        <f t="shared" si="14"/>
        <v>-11.547005280109721</v>
      </c>
      <c r="G48">
        <f t="shared" si="15"/>
        <v>-44.193546251275968</v>
      </c>
      <c r="H48">
        <f t="shared" si="16"/>
        <v>-19.998352476999464</v>
      </c>
      <c r="I48">
        <f t="shared" si="17"/>
        <v>-101.46225066152583</v>
      </c>
    </row>
    <row r="49" spans="1:9">
      <c r="A49">
        <f t="shared" si="9"/>
        <v>9.3999999999999986</v>
      </c>
      <c r="B49">
        <f t="shared" si="10"/>
        <v>-94</v>
      </c>
      <c r="C49">
        <f t="shared" si="11"/>
        <v>-401.19999999999987</v>
      </c>
      <c r="D49">
        <f t="shared" si="12"/>
        <v>-8.9442719099756776</v>
      </c>
      <c r="E49">
        <f t="shared" si="13"/>
        <v>-26.354964290906516</v>
      </c>
      <c r="F49">
        <f t="shared" si="14"/>
        <v>-11.547005316026494</v>
      </c>
      <c r="G49">
        <f t="shared" si="15"/>
        <v>-46.502947300114563</v>
      </c>
      <c r="H49">
        <f t="shared" si="16"/>
        <v>-19.99868196802791</v>
      </c>
      <c r="I49">
        <f t="shared" si="17"/>
        <v>-105.46185525872004</v>
      </c>
    </row>
    <row r="50" spans="1:9">
      <c r="A50">
        <f t="shared" si="9"/>
        <v>9.5999999999999979</v>
      </c>
      <c r="B50">
        <f t="shared" si="10"/>
        <v>-96</v>
      </c>
      <c r="C50">
        <f t="shared" si="11"/>
        <v>-420.39999999999986</v>
      </c>
      <c r="D50">
        <f t="shared" si="12"/>
        <v>-8.9442719099861776</v>
      </c>
      <c r="E50">
        <f t="shared" si="13"/>
        <v>-28.143818672899553</v>
      </c>
      <c r="F50">
        <f t="shared" si="14"/>
        <v>-11.547005339501332</v>
      </c>
      <c r="G50">
        <f t="shared" si="15"/>
        <v>-48.812348358624895</v>
      </c>
      <c r="H50">
        <f t="shared" si="16"/>
        <v>-19.998945565736285</v>
      </c>
      <c r="I50">
        <f t="shared" si="17"/>
        <v>-109.46153893278394</v>
      </c>
    </row>
    <row r="51" spans="1:9">
      <c r="A51">
        <f t="shared" si="9"/>
        <v>9.7999999999999972</v>
      </c>
      <c r="B51">
        <f t="shared" si="10"/>
        <v>-98</v>
      </c>
      <c r="C51">
        <f t="shared" si="11"/>
        <v>-439.99999999999983</v>
      </c>
      <c r="D51">
        <f t="shared" si="12"/>
        <v>-8.9442719099919827</v>
      </c>
      <c r="E51">
        <f t="shared" si="13"/>
        <v>-29.932673054895631</v>
      </c>
      <c r="F51">
        <f t="shared" si="14"/>
        <v>-11.547005354844249</v>
      </c>
      <c r="G51">
        <f t="shared" si="15"/>
        <v>-51.121749423456585</v>
      </c>
      <c r="H51">
        <f t="shared" si="16"/>
        <v>-19.999156447029868</v>
      </c>
      <c r="I51">
        <f t="shared" si="17"/>
        <v>-113.46128586967248</v>
      </c>
    </row>
    <row r="52" spans="1:9">
      <c r="A52">
        <f t="shared" si="9"/>
        <v>9.9999999999999964</v>
      </c>
      <c r="B52">
        <f t="shared" si="10"/>
        <v>-100</v>
      </c>
      <c r="C52">
        <f t="shared" si="11"/>
        <v>-459.99999999999983</v>
      </c>
      <c r="D52">
        <f t="shared" si="12"/>
        <v>-8.9442719099951926</v>
      </c>
      <c r="E52">
        <f t="shared" si="13"/>
        <v>-31.721527436893389</v>
      </c>
      <c r="F52">
        <f t="shared" si="14"/>
        <v>-11.547005364872224</v>
      </c>
      <c r="G52">
        <f t="shared" si="15"/>
        <v>-53.431150492419846</v>
      </c>
      <c r="H52">
        <f t="shared" si="16"/>
        <v>-19.999325154065986</v>
      </c>
      <c r="I52">
        <f t="shared" si="17"/>
        <v>-117.46108341767122</v>
      </c>
    </row>
    <row r="53" spans="1:9">
      <c r="A53">
        <f t="shared" si="9"/>
        <v>10.199999999999996</v>
      </c>
      <c r="B53">
        <f t="shared" si="10"/>
        <v>-102</v>
      </c>
      <c r="C53">
        <f t="shared" si="11"/>
        <v>-480.39999999999981</v>
      </c>
      <c r="D53">
        <f t="shared" si="12"/>
        <v>-8.9442719099969672</v>
      </c>
      <c r="E53">
        <f t="shared" si="13"/>
        <v>-33.510381818892071</v>
      </c>
      <c r="F53">
        <f t="shared" si="14"/>
        <v>-11.547005371426405</v>
      </c>
      <c r="G53">
        <f t="shared" si="15"/>
        <v>-55.740551564083454</v>
      </c>
      <c r="H53">
        <f t="shared" si="16"/>
        <v>-19.999460120975701</v>
      </c>
      <c r="I53">
        <f t="shared" si="17"/>
        <v>-121.46092145510246</v>
      </c>
    </row>
    <row r="54" spans="1:9">
      <c r="A54">
        <f t="shared" si="9"/>
        <v>10.399999999999995</v>
      </c>
      <c r="B54">
        <f t="shared" si="10"/>
        <v>-104</v>
      </c>
      <c r="C54">
        <f t="shared" si="11"/>
        <v>-501.19999999999976</v>
      </c>
      <c r="D54">
        <f t="shared" si="12"/>
        <v>-8.9442719099979477</v>
      </c>
      <c r="E54">
        <f t="shared" si="13"/>
        <v>-35.299236200891272</v>
      </c>
      <c r="F54">
        <f t="shared" si="14"/>
        <v>-11.547005375710151</v>
      </c>
      <c r="G54">
        <f t="shared" si="15"/>
        <v>-58.049952637511986</v>
      </c>
      <c r="H54">
        <f t="shared" si="16"/>
        <v>-19.999568095323212</v>
      </c>
      <c r="I54">
        <f t="shared" si="17"/>
        <v>-125.46079188442809</v>
      </c>
    </row>
    <row r="55" spans="1:9">
      <c r="A55">
        <f t="shared" si="9"/>
        <v>10.599999999999994</v>
      </c>
      <c r="B55">
        <f t="shared" si="10"/>
        <v>-106</v>
      </c>
      <c r="C55">
        <f t="shared" si="11"/>
        <v>-522.39999999999975</v>
      </c>
      <c r="D55">
        <f t="shared" si="12"/>
        <v>-8.9442719099984895</v>
      </c>
      <c r="E55">
        <f t="shared" si="13"/>
        <v>-37.088090582890757</v>
      </c>
      <c r="F55">
        <f t="shared" si="14"/>
        <v>-11.547005378509965</v>
      </c>
      <c r="G55">
        <f t="shared" si="15"/>
        <v>-60.359353712094048</v>
      </c>
      <c r="H55">
        <f t="shared" si="16"/>
        <v>-19.999654475325862</v>
      </c>
      <c r="I55">
        <f t="shared" si="17"/>
        <v>-129.4606882274922</v>
      </c>
    </row>
    <row r="56" spans="1:9">
      <c r="A56">
        <f t="shared" si="9"/>
        <v>10.799999999999994</v>
      </c>
      <c r="B56">
        <f t="shared" si="10"/>
        <v>-108</v>
      </c>
      <c r="C56">
        <f t="shared" si="11"/>
        <v>-543.99999999999977</v>
      </c>
      <c r="D56">
        <f t="shared" si="12"/>
        <v>-8.944271909998788</v>
      </c>
      <c r="E56">
        <f t="shared" si="13"/>
        <v>-38.876944964890399</v>
      </c>
      <c r="F56">
        <f t="shared" si="14"/>
        <v>-11.547005380339893</v>
      </c>
      <c r="G56">
        <f t="shared" si="15"/>
        <v>-62.668754787430053</v>
      </c>
      <c r="H56">
        <f t="shared" si="16"/>
        <v>-19.999723579663751</v>
      </c>
      <c r="I56">
        <f t="shared" si="17"/>
        <v>-133.46060530168978</v>
      </c>
    </row>
    <row r="57" spans="1:9">
      <c r="A57">
        <f t="shared" si="9"/>
        <v>10.999999999999993</v>
      </c>
      <c r="B57">
        <f t="shared" si="10"/>
        <v>-110</v>
      </c>
      <c r="C57">
        <f t="shared" si="11"/>
        <v>-565.99999999999977</v>
      </c>
      <c r="D57">
        <f t="shared" si="12"/>
        <v>-8.9442719099989532</v>
      </c>
      <c r="E57">
        <f t="shared" si="13"/>
        <v>-40.665799346890125</v>
      </c>
      <c r="F57">
        <f t="shared" si="14"/>
        <v>-11.547005381535916</v>
      </c>
      <c r="G57">
        <f t="shared" si="15"/>
        <v>-64.97815586325882</v>
      </c>
      <c r="H57">
        <f t="shared" si="16"/>
        <v>-19.999778863348958</v>
      </c>
      <c r="I57">
        <f t="shared" si="17"/>
        <v>-137.46053896088549</v>
      </c>
    </row>
    <row r="58" spans="1:9">
      <c r="A58">
        <f t="shared" si="9"/>
        <v>11.199999999999992</v>
      </c>
      <c r="B58">
        <f t="shared" si="10"/>
        <v>-112</v>
      </c>
      <c r="C58">
        <f t="shared" si="11"/>
        <v>-588.39999999999975</v>
      </c>
      <c r="D58">
        <f t="shared" si="12"/>
        <v>-8.9442719099990455</v>
      </c>
      <c r="E58">
        <f t="shared" si="13"/>
        <v>-42.454653728889902</v>
      </c>
      <c r="F58">
        <f t="shared" si="14"/>
        <v>-11.547005382317625</v>
      </c>
      <c r="G58">
        <f t="shared" si="15"/>
        <v>-67.287556939409654</v>
      </c>
      <c r="H58">
        <f t="shared" si="16"/>
        <v>-19.99982309043466</v>
      </c>
      <c r="I58">
        <f t="shared" si="17"/>
        <v>-141.46048588813812</v>
      </c>
    </row>
    <row r="59" spans="1:9">
      <c r="A59">
        <f t="shared" si="9"/>
        <v>11.399999999999991</v>
      </c>
      <c r="B59">
        <f t="shared" si="10"/>
        <v>-114</v>
      </c>
      <c r="C59">
        <f t="shared" si="11"/>
        <v>-611.1999999999997</v>
      </c>
      <c r="D59">
        <f t="shared" si="12"/>
        <v>-8.9442719099990953</v>
      </c>
      <c r="E59">
        <f t="shared" si="13"/>
        <v>-44.243508110889707</v>
      </c>
      <c r="F59">
        <f t="shared" si="14"/>
        <v>-11.547005382828543</v>
      </c>
      <c r="G59">
        <f t="shared" si="15"/>
        <v>-69.596958015770994</v>
      </c>
      <c r="H59">
        <f t="shared" si="16"/>
        <v>-19.999858472191242</v>
      </c>
      <c r="I59">
        <f t="shared" si="17"/>
        <v>-145.46044342987372</v>
      </c>
    </row>
    <row r="60" spans="1:9">
      <c r="A60">
        <f t="shared" si="9"/>
        <v>11.599999999999991</v>
      </c>
      <c r="B60">
        <f t="shared" si="10"/>
        <v>-116</v>
      </c>
      <c r="C60">
        <f t="shared" si="11"/>
        <v>-634.39999999999964</v>
      </c>
      <c r="D60">
        <f t="shared" si="12"/>
        <v>-8.9442719099991237</v>
      </c>
      <c r="E60">
        <f t="shared" si="13"/>
        <v>-46.032362492889519</v>
      </c>
      <c r="F60">
        <f t="shared" si="14"/>
        <v>-11.547005383162473</v>
      </c>
      <c r="G60">
        <f t="shared" si="15"/>
        <v>-71.906359092269909</v>
      </c>
      <c r="H60">
        <f t="shared" si="16"/>
        <v>-19.999886777652844</v>
      </c>
      <c r="I60">
        <f t="shared" si="17"/>
        <v>-149.46040946321963</v>
      </c>
    </row>
    <row r="61" spans="1:9">
      <c r="A61">
        <f t="shared" si="9"/>
        <v>11.79999999999999</v>
      </c>
      <c r="B61">
        <f t="shared" si="10"/>
        <v>-118</v>
      </c>
      <c r="C61">
        <f t="shared" si="11"/>
        <v>-657.99999999999966</v>
      </c>
      <c r="D61">
        <f t="shared" si="12"/>
        <v>-8.9442719099991397</v>
      </c>
      <c r="E61">
        <f t="shared" si="13"/>
        <v>-47.821216874889345</v>
      </c>
      <c r="F61">
        <f t="shared" si="14"/>
        <v>-11.547005383380725</v>
      </c>
      <c r="G61">
        <f t="shared" si="15"/>
        <v>-74.21576016885875</v>
      </c>
      <c r="H61">
        <f t="shared" si="16"/>
        <v>-19.999909422058177</v>
      </c>
      <c r="I61">
        <f t="shared" si="17"/>
        <v>-153.46038228986913</v>
      </c>
    </row>
    <row r="62" spans="1:9">
      <c r="A62">
        <f t="shared" si="9"/>
        <v>11.999999999999989</v>
      </c>
      <c r="B62">
        <f t="shared" si="10"/>
        <v>-120</v>
      </c>
      <c r="C62">
        <f t="shared" si="11"/>
        <v>-681.99999999999966</v>
      </c>
      <c r="D62">
        <f t="shared" si="12"/>
        <v>-8.9442719099991486</v>
      </c>
      <c r="E62">
        <f t="shared" si="13"/>
        <v>-49.610071256889171</v>
      </c>
      <c r="F62">
        <f t="shared" si="14"/>
        <v>-11.547005383523373</v>
      </c>
      <c r="G62">
        <f t="shared" si="15"/>
        <v>-76.525161245506354</v>
      </c>
      <c r="H62">
        <f t="shared" si="16"/>
        <v>-19.999927537605519</v>
      </c>
      <c r="I62">
        <f t="shared" si="17"/>
        <v>-157.46036055117128</v>
      </c>
    </row>
    <row r="63" spans="1:9">
      <c r="A63">
        <f t="shared" si="9"/>
        <v>12.199999999999989</v>
      </c>
      <c r="B63">
        <f t="shared" si="10"/>
        <v>-122</v>
      </c>
      <c r="C63">
        <f t="shared" si="11"/>
        <v>-706.39999999999964</v>
      </c>
      <c r="D63">
        <f t="shared" si="12"/>
        <v>-8.9442719099991539</v>
      </c>
      <c r="E63">
        <f t="shared" si="13"/>
        <v>-51.398925638888997</v>
      </c>
      <c r="F63">
        <f t="shared" si="14"/>
        <v>-11.547005383616607</v>
      </c>
      <c r="G63">
        <f t="shared" si="15"/>
        <v>-78.834562322192369</v>
      </c>
      <c r="H63">
        <f t="shared" si="16"/>
        <v>-19.999942030058161</v>
      </c>
      <c r="I63">
        <f t="shared" si="17"/>
        <v>-161.46034316020186</v>
      </c>
    </row>
    <row r="64" spans="1:9">
      <c r="A64">
        <f t="shared" si="9"/>
        <v>12.399999999999988</v>
      </c>
      <c r="B64">
        <f t="shared" si="10"/>
        <v>-124</v>
      </c>
      <c r="C64">
        <f t="shared" si="11"/>
        <v>-731.19999999999959</v>
      </c>
      <c r="D64">
        <f t="shared" si="12"/>
        <v>-8.9442719099991557</v>
      </c>
      <c r="E64">
        <f t="shared" si="13"/>
        <v>-53.18778002088883</v>
      </c>
      <c r="F64">
        <f t="shared" si="14"/>
        <v>-11.547005383677543</v>
      </c>
      <c r="G64">
        <f t="shared" si="15"/>
        <v>-81.143963398903495</v>
      </c>
      <c r="H64">
        <f t="shared" si="16"/>
        <v>-19.999953624029725</v>
      </c>
      <c r="I64">
        <f t="shared" si="17"/>
        <v>-165.46032924741917</v>
      </c>
    </row>
    <row r="65" spans="1:9">
      <c r="A65">
        <f t="shared" si="9"/>
        <v>12.599999999999987</v>
      </c>
      <c r="B65">
        <f t="shared" si="10"/>
        <v>-126</v>
      </c>
      <c r="C65">
        <f t="shared" si="11"/>
        <v>-756.39999999999952</v>
      </c>
      <c r="D65">
        <f t="shared" si="12"/>
        <v>-8.9442719099991574</v>
      </c>
      <c r="E65">
        <f t="shared" si="13"/>
        <v>-54.976634402888664</v>
      </c>
      <c r="F65">
        <f t="shared" si="14"/>
        <v>-11.547005383717371</v>
      </c>
      <c r="G65">
        <f t="shared" si="15"/>
        <v>-83.453364475631034</v>
      </c>
      <c r="H65">
        <f t="shared" si="16"/>
        <v>-19.999962899213028</v>
      </c>
      <c r="I65">
        <f t="shared" si="17"/>
        <v>-169.46031811718845</v>
      </c>
    </row>
    <row r="66" spans="1:9">
      <c r="A66">
        <f t="shared" si="9"/>
        <v>12.799999999999986</v>
      </c>
      <c r="B66">
        <f t="shared" si="10"/>
        <v>-128</v>
      </c>
      <c r="C66">
        <f t="shared" si="11"/>
        <v>-781.99999999999955</v>
      </c>
      <c r="D66">
        <f t="shared" si="12"/>
        <v>-8.9442719099991574</v>
      </c>
      <c r="E66">
        <f t="shared" si="13"/>
        <v>-56.765488784888497</v>
      </c>
      <c r="F66">
        <f t="shared" si="14"/>
        <v>-11.547005383743402</v>
      </c>
      <c r="G66">
        <f t="shared" si="15"/>
        <v>-85.762765552369288</v>
      </c>
      <c r="H66">
        <f t="shared" si="16"/>
        <v>-19.999970319363541</v>
      </c>
      <c r="I66">
        <f t="shared" si="17"/>
        <v>-173.46030921300093</v>
      </c>
    </row>
    <row r="67" spans="1:9">
      <c r="A67">
        <f t="shared" ref="A67:A102" si="18">A66+tau</f>
        <v>12.999999999999986</v>
      </c>
      <c r="B67">
        <f t="shared" ref="B67:B102" si="19">B66+g*tau</f>
        <v>-130</v>
      </c>
      <c r="C67">
        <f t="shared" ref="C67:C102" si="20">C66+B66*tau+g*tau^2</f>
        <v>-807.99999999999955</v>
      </c>
      <c r="D67">
        <f t="shared" ref="D67:D102" si="21">D66-10*tau+alfa1*tau*D66*D66</f>
        <v>-8.9442719099991574</v>
      </c>
      <c r="E67">
        <f t="shared" ref="E67:E102" si="22">E66+D66*tau-g*tau^2-(alfa1)*(tau^2)*D66^2</f>
        <v>-58.55434316688833</v>
      </c>
      <c r="F67">
        <f t="shared" ref="F67:F102" si="23">F66-10*tau+alfa2*tau*F66*F66</f>
        <v>-11.547005383760416</v>
      </c>
      <c r="G67">
        <f t="shared" ref="G67:G102" si="24">G66+F66*tau-(g)*tau^2-(alfa2)*(tau^2)*F66^2</f>
        <v>-88.072166629114562</v>
      </c>
      <c r="H67">
        <f t="shared" ref="H67:H102" si="25">H66-10*tau+alfa3*tau*H66*H66</f>
        <v>-19.999976255486427</v>
      </c>
      <c r="I67">
        <f t="shared" ref="I67:I102" si="26">I66+H66*tau-(g)*tau^2-(alfa3)*(tau^2)*H66^2</f>
        <v>-177.46030208964908</v>
      </c>
    </row>
    <row r="68" spans="1:9">
      <c r="A68">
        <f t="shared" si="18"/>
        <v>13.199999999999985</v>
      </c>
      <c r="B68">
        <f t="shared" si="19"/>
        <v>-132</v>
      </c>
      <c r="C68">
        <f t="shared" si="20"/>
        <v>-834.39999999999952</v>
      </c>
      <c r="D68">
        <f t="shared" si="21"/>
        <v>-8.9442719099991574</v>
      </c>
      <c r="E68">
        <f t="shared" si="22"/>
        <v>-60.343197548888163</v>
      </c>
      <c r="F68">
        <f t="shared" si="23"/>
        <v>-11.547005383771536</v>
      </c>
      <c r="G68">
        <f t="shared" si="24"/>
        <v>-90.381567705864413</v>
      </c>
      <c r="H68">
        <f t="shared" si="25"/>
        <v>-19.999981004386321</v>
      </c>
      <c r="I68">
        <f t="shared" si="26"/>
        <v>-181.46029639096639</v>
      </c>
    </row>
    <row r="69" spans="1:9">
      <c r="A69">
        <f t="shared" si="18"/>
        <v>13.399999999999984</v>
      </c>
      <c r="B69">
        <f t="shared" si="19"/>
        <v>-134</v>
      </c>
      <c r="C69">
        <f t="shared" si="20"/>
        <v>-861.19999999999948</v>
      </c>
      <c r="D69">
        <f t="shared" si="21"/>
        <v>-8.9442719099991574</v>
      </c>
      <c r="E69">
        <f t="shared" si="22"/>
        <v>-62.132051930887997</v>
      </c>
      <c r="F69">
        <f t="shared" si="23"/>
        <v>-11.547005383778803</v>
      </c>
      <c r="G69">
        <f t="shared" si="24"/>
        <v>-92.690968782617261</v>
      </c>
      <c r="H69">
        <f t="shared" si="25"/>
        <v>-19.999984803507253</v>
      </c>
      <c r="I69">
        <f t="shared" si="26"/>
        <v>-185.46029183201946</v>
      </c>
    </row>
    <row r="70" spans="1:9">
      <c r="A70">
        <f t="shared" si="18"/>
        <v>13.599999999999984</v>
      </c>
      <c r="B70">
        <f t="shared" si="19"/>
        <v>-136</v>
      </c>
      <c r="C70">
        <f t="shared" si="20"/>
        <v>-888.39999999999941</v>
      </c>
      <c r="D70">
        <f t="shared" si="21"/>
        <v>-8.9442719099991574</v>
      </c>
      <c r="E70">
        <f t="shared" si="22"/>
        <v>-63.92090631288783</v>
      </c>
      <c r="F70">
        <f t="shared" si="23"/>
        <v>-11.547005383783553</v>
      </c>
      <c r="G70">
        <f t="shared" si="24"/>
        <v>-95.000369859372071</v>
      </c>
      <c r="H70">
        <f t="shared" si="25"/>
        <v>-19.999987842804646</v>
      </c>
      <c r="I70">
        <f t="shared" si="26"/>
        <v>-189.46028818486144</v>
      </c>
    </row>
    <row r="71" spans="1:9">
      <c r="A71">
        <f t="shared" si="18"/>
        <v>13.799999999999983</v>
      </c>
      <c r="B71">
        <f t="shared" si="19"/>
        <v>-138</v>
      </c>
      <c r="C71">
        <f t="shared" si="20"/>
        <v>-915.99999999999943</v>
      </c>
      <c r="D71">
        <f t="shared" si="21"/>
        <v>-8.9442719099991574</v>
      </c>
      <c r="E71">
        <f t="shared" si="22"/>
        <v>-65.709760694887663</v>
      </c>
      <c r="F71">
        <f t="shared" si="23"/>
        <v>-11.547005383786658</v>
      </c>
      <c r="G71">
        <f t="shared" si="24"/>
        <v>-97.30977093612816</v>
      </c>
      <c r="H71">
        <f t="shared" si="25"/>
        <v>-19.999990274242979</v>
      </c>
      <c r="I71">
        <f t="shared" si="26"/>
        <v>-193.46028526713471</v>
      </c>
    </row>
    <row r="72" spans="1:9">
      <c r="A72">
        <f t="shared" si="18"/>
        <v>13.999999999999982</v>
      </c>
      <c r="B72">
        <f t="shared" si="19"/>
        <v>-140</v>
      </c>
      <c r="C72">
        <f t="shared" si="20"/>
        <v>-943.99999999999943</v>
      </c>
      <c r="D72">
        <f t="shared" si="21"/>
        <v>-8.9442719099991574</v>
      </c>
      <c r="E72">
        <f t="shared" si="22"/>
        <v>-67.498615076887489</v>
      </c>
      <c r="F72">
        <f t="shared" si="23"/>
        <v>-11.547005383788687</v>
      </c>
      <c r="G72">
        <f t="shared" si="24"/>
        <v>-99.619172012885073</v>
      </c>
      <c r="H72">
        <f t="shared" si="25"/>
        <v>-19.99999221939391</v>
      </c>
      <c r="I72">
        <f t="shared" si="26"/>
        <v>-197.46028293295311</v>
      </c>
    </row>
    <row r="73" spans="1:9">
      <c r="A73">
        <f t="shared" si="18"/>
        <v>14.199999999999982</v>
      </c>
      <c r="B73">
        <f t="shared" si="19"/>
        <v>-142</v>
      </c>
      <c r="C73">
        <f t="shared" si="20"/>
        <v>-972.39999999999941</v>
      </c>
      <c r="D73">
        <f t="shared" si="21"/>
        <v>-8.9442719099991574</v>
      </c>
      <c r="E73">
        <f t="shared" si="22"/>
        <v>-69.287469458887315</v>
      </c>
      <c r="F73">
        <f t="shared" si="23"/>
        <v>-11.547005383790014</v>
      </c>
      <c r="G73">
        <f t="shared" si="24"/>
        <v>-101.92857308964254</v>
      </c>
      <c r="H73">
        <f t="shared" si="25"/>
        <v>-19.999993775514824</v>
      </c>
      <c r="I73">
        <f t="shared" si="26"/>
        <v>-201.46028106560769</v>
      </c>
    </row>
    <row r="74" spans="1:9">
      <c r="A74">
        <f t="shared" si="18"/>
        <v>14.399999999999981</v>
      </c>
      <c r="B74">
        <f t="shared" si="19"/>
        <v>-144</v>
      </c>
      <c r="C74">
        <f t="shared" si="20"/>
        <v>-1001.1999999999994</v>
      </c>
      <c r="D74">
        <f t="shared" si="21"/>
        <v>-8.9442719099991574</v>
      </c>
      <c r="E74">
        <f t="shared" si="22"/>
        <v>-71.076323840887142</v>
      </c>
      <c r="F74">
        <f t="shared" si="23"/>
        <v>-11.54700538379088</v>
      </c>
      <c r="G74">
        <f t="shared" si="24"/>
        <v>-104.23797416640036</v>
      </c>
      <c r="H74">
        <f t="shared" si="25"/>
        <v>-19.999995020411664</v>
      </c>
      <c r="I74">
        <f t="shared" si="26"/>
        <v>-205.46027957173126</v>
      </c>
    </row>
    <row r="75" spans="1:9">
      <c r="A75">
        <f t="shared" si="18"/>
        <v>14.59999999999998</v>
      </c>
      <c r="B75">
        <f t="shared" si="19"/>
        <v>-146</v>
      </c>
      <c r="C75">
        <f t="shared" si="20"/>
        <v>-1030.3999999999994</v>
      </c>
      <c r="D75">
        <f t="shared" si="21"/>
        <v>-8.9442719099991574</v>
      </c>
      <c r="E75">
        <f t="shared" si="22"/>
        <v>-72.865178222886968</v>
      </c>
      <c r="F75">
        <f t="shared" si="23"/>
        <v>-11.547005383791447</v>
      </c>
      <c r="G75">
        <f t="shared" si="24"/>
        <v>-106.54737524315843</v>
      </c>
      <c r="H75">
        <f t="shared" si="25"/>
        <v>-19.999996016329206</v>
      </c>
      <c r="I75">
        <f t="shared" si="26"/>
        <v>-209.46027837663007</v>
      </c>
    </row>
    <row r="76" spans="1:9">
      <c r="A76">
        <f t="shared" si="18"/>
        <v>14.799999999999979</v>
      </c>
      <c r="B76">
        <f t="shared" si="19"/>
        <v>-148</v>
      </c>
      <c r="C76">
        <f t="shared" si="20"/>
        <v>-1059.9999999999995</v>
      </c>
      <c r="D76">
        <f t="shared" si="21"/>
        <v>-8.9442719099991574</v>
      </c>
      <c r="E76">
        <f t="shared" si="22"/>
        <v>-74.654032604886794</v>
      </c>
      <c r="F76">
        <f t="shared" si="23"/>
        <v>-11.547005383791817</v>
      </c>
      <c r="G76">
        <f t="shared" si="24"/>
        <v>-108.85677631991663</v>
      </c>
      <c r="H76">
        <f t="shared" si="25"/>
        <v>-19.999996813063284</v>
      </c>
      <c r="I76">
        <f t="shared" si="26"/>
        <v>-213.46027742054909</v>
      </c>
    </row>
    <row r="77" spans="1:9">
      <c r="A77">
        <f t="shared" si="18"/>
        <v>14.999999999999979</v>
      </c>
      <c r="B77">
        <f t="shared" si="19"/>
        <v>-150</v>
      </c>
      <c r="C77">
        <f t="shared" si="20"/>
        <v>-1089.9999999999995</v>
      </c>
      <c r="D77">
        <f t="shared" si="21"/>
        <v>-8.9442719099991574</v>
      </c>
      <c r="E77">
        <f t="shared" si="22"/>
        <v>-76.44288698688662</v>
      </c>
      <c r="F77">
        <f t="shared" si="23"/>
        <v>-11.547005383792058</v>
      </c>
      <c r="G77">
        <f t="shared" si="24"/>
        <v>-111.16617739667494</v>
      </c>
      <c r="H77">
        <f t="shared" si="25"/>
        <v>-19.999997450450575</v>
      </c>
      <c r="I77">
        <f t="shared" si="26"/>
        <v>-217.46027665568428</v>
      </c>
    </row>
    <row r="78" spans="1:9">
      <c r="A78">
        <f t="shared" si="18"/>
        <v>15.199999999999978</v>
      </c>
      <c r="B78">
        <f t="shared" si="19"/>
        <v>-152</v>
      </c>
      <c r="C78">
        <f t="shared" si="20"/>
        <v>-1120.3999999999996</v>
      </c>
      <c r="D78">
        <f t="shared" si="21"/>
        <v>-8.9442719099991574</v>
      </c>
      <c r="E78">
        <f t="shared" si="22"/>
        <v>-78.231741368886446</v>
      </c>
      <c r="F78">
        <f t="shared" si="23"/>
        <v>-11.547005383792216</v>
      </c>
      <c r="G78">
        <f t="shared" si="24"/>
        <v>-113.4755784734333</v>
      </c>
      <c r="H78">
        <f t="shared" si="25"/>
        <v>-19.999997960360428</v>
      </c>
      <c r="I78">
        <f t="shared" si="26"/>
        <v>-221.46027604379242</v>
      </c>
    </row>
    <row r="79" spans="1:9">
      <c r="A79">
        <f t="shared" si="18"/>
        <v>15.399999999999977</v>
      </c>
      <c r="B79">
        <f t="shared" si="19"/>
        <v>-154</v>
      </c>
      <c r="C79">
        <f t="shared" si="20"/>
        <v>-1151.1999999999998</v>
      </c>
      <c r="D79">
        <f t="shared" si="21"/>
        <v>-8.9442719099991574</v>
      </c>
      <c r="E79">
        <f t="shared" si="22"/>
        <v>-80.020595750886272</v>
      </c>
      <c r="F79">
        <f t="shared" si="23"/>
        <v>-11.547005383792319</v>
      </c>
      <c r="G79">
        <f t="shared" si="24"/>
        <v>-115.78497955019172</v>
      </c>
      <c r="H79">
        <f t="shared" si="25"/>
        <v>-19.99999836828832</v>
      </c>
      <c r="I79">
        <f t="shared" si="26"/>
        <v>-225.46027555427889</v>
      </c>
    </row>
    <row r="80" spans="1:9">
      <c r="A80">
        <f t="shared" si="18"/>
        <v>15.599999999999977</v>
      </c>
      <c r="B80">
        <f t="shared" si="19"/>
        <v>-156</v>
      </c>
      <c r="C80">
        <f t="shared" si="20"/>
        <v>-1182.3999999999999</v>
      </c>
      <c r="D80">
        <f t="shared" si="21"/>
        <v>-8.9442719099991574</v>
      </c>
      <c r="E80">
        <f t="shared" si="22"/>
        <v>-81.809450132886099</v>
      </c>
      <c r="F80">
        <f t="shared" si="23"/>
        <v>-11.547005383792387</v>
      </c>
      <c r="G80">
        <f t="shared" si="24"/>
        <v>-118.09438062695017</v>
      </c>
      <c r="H80">
        <f t="shared" si="25"/>
        <v>-19.999998694630644</v>
      </c>
      <c r="I80">
        <f t="shared" si="26"/>
        <v>-229.4602751626681</v>
      </c>
    </row>
    <row r="81" spans="1:9">
      <c r="A81">
        <f t="shared" si="18"/>
        <v>15.799999999999976</v>
      </c>
      <c r="B81">
        <f t="shared" si="19"/>
        <v>-158</v>
      </c>
      <c r="C81">
        <f t="shared" si="20"/>
        <v>-1214</v>
      </c>
      <c r="D81">
        <f t="shared" si="21"/>
        <v>-8.9442719099991574</v>
      </c>
      <c r="E81">
        <f t="shared" si="22"/>
        <v>-83.598304514885925</v>
      </c>
      <c r="F81">
        <f t="shared" si="23"/>
        <v>-11.547005383792431</v>
      </c>
      <c r="G81">
        <f t="shared" si="24"/>
        <v>-120.40378170370863</v>
      </c>
      <c r="H81">
        <f t="shared" si="25"/>
        <v>-19.999998955704505</v>
      </c>
      <c r="I81">
        <f t="shared" si="26"/>
        <v>-233.46027484937946</v>
      </c>
    </row>
    <row r="82" spans="1:9">
      <c r="A82">
        <f t="shared" si="18"/>
        <v>15.999999999999975</v>
      </c>
      <c r="B82">
        <f t="shared" si="19"/>
        <v>-160</v>
      </c>
      <c r="C82">
        <f t="shared" si="20"/>
        <v>-1246</v>
      </c>
      <c r="D82">
        <f t="shared" si="21"/>
        <v>-8.9442719099991574</v>
      </c>
      <c r="E82">
        <f t="shared" si="22"/>
        <v>-85.387158896885751</v>
      </c>
      <c r="F82">
        <f t="shared" si="23"/>
        <v>-11.54700538379246</v>
      </c>
      <c r="G82">
        <f t="shared" si="24"/>
        <v>-122.71318278046711</v>
      </c>
      <c r="H82">
        <f t="shared" si="25"/>
        <v>-19.999999164563597</v>
      </c>
      <c r="I82">
        <f t="shared" si="26"/>
        <v>-237.46027459874855</v>
      </c>
    </row>
    <row r="83" spans="1:9">
      <c r="A83">
        <f t="shared" si="18"/>
        <v>16.199999999999974</v>
      </c>
      <c r="B83">
        <f t="shared" si="19"/>
        <v>-162</v>
      </c>
      <c r="C83">
        <f t="shared" si="20"/>
        <v>-1278.4000000000001</v>
      </c>
      <c r="D83">
        <f t="shared" si="21"/>
        <v>-8.9442719099991574</v>
      </c>
      <c r="E83">
        <f t="shared" si="22"/>
        <v>-87.176013278885577</v>
      </c>
      <c r="F83">
        <f t="shared" si="23"/>
        <v>-11.547005383792479</v>
      </c>
      <c r="G83">
        <f t="shared" si="24"/>
        <v>-125.02258385722558</v>
      </c>
      <c r="H83">
        <f t="shared" si="25"/>
        <v>-19.999999331650873</v>
      </c>
      <c r="I83">
        <f t="shared" si="26"/>
        <v>-241.46027439824383</v>
      </c>
    </row>
    <row r="84" spans="1:9">
      <c r="A84">
        <f t="shared" si="18"/>
        <v>16.399999999999974</v>
      </c>
      <c r="B84">
        <f t="shared" si="19"/>
        <v>-164</v>
      </c>
      <c r="C84">
        <f t="shared" si="20"/>
        <v>-1311.2000000000003</v>
      </c>
      <c r="D84">
        <f t="shared" si="21"/>
        <v>-8.9442719099991574</v>
      </c>
      <c r="E84">
        <f t="shared" si="22"/>
        <v>-88.964867660885403</v>
      </c>
      <c r="F84">
        <f t="shared" si="23"/>
        <v>-11.547005383792492</v>
      </c>
      <c r="G84">
        <f t="shared" si="24"/>
        <v>-127.33198493398406</v>
      </c>
      <c r="H84">
        <f t="shared" si="25"/>
        <v>-19.999999465320695</v>
      </c>
      <c r="I84">
        <f t="shared" si="26"/>
        <v>-245.46027423784003</v>
      </c>
    </row>
    <row r="85" spans="1:9">
      <c r="A85">
        <f t="shared" si="18"/>
        <v>16.599999999999973</v>
      </c>
      <c r="B85">
        <f t="shared" si="19"/>
        <v>-166</v>
      </c>
      <c r="C85">
        <f t="shared" si="20"/>
        <v>-1344.4000000000003</v>
      </c>
      <c r="D85">
        <f t="shared" si="21"/>
        <v>-8.9442719099991574</v>
      </c>
      <c r="E85">
        <f t="shared" si="22"/>
        <v>-90.753722042885229</v>
      </c>
      <c r="F85">
        <f t="shared" si="23"/>
        <v>-11.5470053837925</v>
      </c>
      <c r="G85">
        <f t="shared" si="24"/>
        <v>-129.64138601074256</v>
      </c>
      <c r="H85">
        <f t="shared" si="25"/>
        <v>-19.999999572256556</v>
      </c>
      <c r="I85">
        <f t="shared" si="26"/>
        <v>-249.460274109517</v>
      </c>
    </row>
    <row r="86" spans="1:9">
      <c r="A86">
        <f t="shared" si="18"/>
        <v>16.799999999999972</v>
      </c>
      <c r="B86">
        <f t="shared" si="19"/>
        <v>-168</v>
      </c>
      <c r="C86">
        <f t="shared" si="20"/>
        <v>-1378.0000000000005</v>
      </c>
      <c r="D86">
        <f t="shared" si="21"/>
        <v>-8.9442719099991574</v>
      </c>
      <c r="E86">
        <f t="shared" si="22"/>
        <v>-92.542576424885056</v>
      </c>
      <c r="F86">
        <f t="shared" si="23"/>
        <v>-11.547005383792506</v>
      </c>
      <c r="G86">
        <f t="shared" si="24"/>
        <v>-131.95078708750106</v>
      </c>
      <c r="H86">
        <f t="shared" si="25"/>
        <v>-19.999999657805244</v>
      </c>
      <c r="I86">
        <f t="shared" si="26"/>
        <v>-253.46027400685855</v>
      </c>
    </row>
    <row r="87" spans="1:9">
      <c r="A87">
        <f t="shared" si="18"/>
        <v>16.999999999999972</v>
      </c>
      <c r="B87">
        <f t="shared" si="19"/>
        <v>-170</v>
      </c>
      <c r="C87">
        <f t="shared" si="20"/>
        <v>-1412.0000000000005</v>
      </c>
      <c r="D87">
        <f t="shared" si="21"/>
        <v>-8.9442719099991574</v>
      </c>
      <c r="E87">
        <f t="shared" si="22"/>
        <v>-94.331430806884882</v>
      </c>
      <c r="F87">
        <f t="shared" si="23"/>
        <v>-11.547005383792509</v>
      </c>
      <c r="G87">
        <f t="shared" si="24"/>
        <v>-134.26018816425955</v>
      </c>
      <c r="H87">
        <f t="shared" si="25"/>
        <v>-19.999999726244194</v>
      </c>
      <c r="I87">
        <f t="shared" si="26"/>
        <v>-257.46027392473184</v>
      </c>
    </row>
    <row r="88" spans="1:9">
      <c r="A88">
        <f t="shared" si="18"/>
        <v>17.199999999999971</v>
      </c>
      <c r="B88">
        <f t="shared" si="19"/>
        <v>-172</v>
      </c>
      <c r="C88">
        <f t="shared" si="20"/>
        <v>-1446.4000000000005</v>
      </c>
      <c r="D88">
        <f t="shared" si="21"/>
        <v>-8.9442719099991574</v>
      </c>
      <c r="E88">
        <f t="shared" si="22"/>
        <v>-96.120285188884708</v>
      </c>
      <c r="F88">
        <f t="shared" si="23"/>
        <v>-11.547005383792511</v>
      </c>
      <c r="G88">
        <f t="shared" si="24"/>
        <v>-136.56958924101804</v>
      </c>
      <c r="H88">
        <f t="shared" si="25"/>
        <v>-19.999999780995356</v>
      </c>
      <c r="I88">
        <f t="shared" si="26"/>
        <v>-261.46027385903045</v>
      </c>
    </row>
    <row r="89" spans="1:9">
      <c r="A89">
        <f t="shared" si="18"/>
        <v>17.39999999999997</v>
      </c>
      <c r="B89">
        <f t="shared" si="19"/>
        <v>-174</v>
      </c>
      <c r="C89">
        <f t="shared" si="20"/>
        <v>-1481.2000000000007</v>
      </c>
      <c r="D89">
        <f t="shared" si="21"/>
        <v>-8.9442719099991574</v>
      </c>
      <c r="E89">
        <f t="shared" si="22"/>
        <v>-97.909139570884534</v>
      </c>
      <c r="F89">
        <f t="shared" si="23"/>
        <v>-11.547005383792513</v>
      </c>
      <c r="G89">
        <f t="shared" si="24"/>
        <v>-138.87899031777653</v>
      </c>
      <c r="H89">
        <f t="shared" si="25"/>
        <v>-19.999999824796284</v>
      </c>
      <c r="I89">
        <f t="shared" si="26"/>
        <v>-265.46027380646939</v>
      </c>
    </row>
    <row r="90" spans="1:9">
      <c r="A90">
        <f t="shared" si="18"/>
        <v>17.599999999999969</v>
      </c>
      <c r="B90">
        <f t="shared" si="19"/>
        <v>-176</v>
      </c>
      <c r="C90">
        <f t="shared" si="20"/>
        <v>-1516.4000000000008</v>
      </c>
      <c r="D90">
        <f t="shared" si="21"/>
        <v>-8.9442719099991574</v>
      </c>
      <c r="E90">
        <f t="shared" si="22"/>
        <v>-99.69799395288436</v>
      </c>
      <c r="F90">
        <f t="shared" si="23"/>
        <v>-11.547005383792515</v>
      </c>
      <c r="G90">
        <f t="shared" si="24"/>
        <v>-141.18839139453502</v>
      </c>
      <c r="H90">
        <f t="shared" si="25"/>
        <v>-19.999999859837025</v>
      </c>
      <c r="I90">
        <f t="shared" si="26"/>
        <v>-269.46027376442055</v>
      </c>
    </row>
    <row r="91" spans="1:9">
      <c r="A91">
        <f t="shared" si="18"/>
        <v>17.799999999999969</v>
      </c>
      <c r="B91">
        <f t="shared" si="19"/>
        <v>-178</v>
      </c>
      <c r="C91">
        <f t="shared" si="20"/>
        <v>-1552.0000000000009</v>
      </c>
      <c r="D91">
        <f t="shared" si="21"/>
        <v>-8.9442719099991574</v>
      </c>
      <c r="E91">
        <f t="shared" si="22"/>
        <v>-101.48684833488419</v>
      </c>
      <c r="F91">
        <f t="shared" si="23"/>
        <v>-11.547005383792515</v>
      </c>
      <c r="G91">
        <f t="shared" si="24"/>
        <v>-143.49779247129351</v>
      </c>
      <c r="H91">
        <f t="shared" si="25"/>
        <v>-19.99999988786962</v>
      </c>
      <c r="I91">
        <f t="shared" si="26"/>
        <v>-273.46027373078141</v>
      </c>
    </row>
    <row r="92" spans="1:9">
      <c r="A92">
        <f t="shared" si="18"/>
        <v>17.999999999999968</v>
      </c>
      <c r="B92">
        <f t="shared" si="19"/>
        <v>-180</v>
      </c>
      <c r="C92">
        <f t="shared" si="20"/>
        <v>-1588.0000000000009</v>
      </c>
      <c r="D92">
        <f t="shared" si="21"/>
        <v>-8.9442719099991574</v>
      </c>
      <c r="E92">
        <f t="shared" si="22"/>
        <v>-103.27570271688401</v>
      </c>
      <c r="F92">
        <f t="shared" si="23"/>
        <v>-11.547005383792515</v>
      </c>
      <c r="G92">
        <f t="shared" si="24"/>
        <v>-145.807193548052</v>
      </c>
      <c r="H92">
        <f t="shared" si="25"/>
        <v>-19.999999910295696</v>
      </c>
      <c r="I92">
        <f t="shared" si="26"/>
        <v>-277.46027370387014</v>
      </c>
    </row>
    <row r="93" spans="1:9">
      <c r="A93">
        <f t="shared" si="18"/>
        <v>18.199999999999967</v>
      </c>
      <c r="B93">
        <f t="shared" si="19"/>
        <v>-182</v>
      </c>
      <c r="C93">
        <f t="shared" si="20"/>
        <v>-1624.400000000001</v>
      </c>
      <c r="D93">
        <f t="shared" si="21"/>
        <v>-8.9442719099991574</v>
      </c>
      <c r="E93">
        <f t="shared" si="22"/>
        <v>-105.06455709888384</v>
      </c>
      <c r="F93">
        <f t="shared" si="23"/>
        <v>-11.547005383792515</v>
      </c>
      <c r="G93">
        <f t="shared" si="24"/>
        <v>-148.11659462481049</v>
      </c>
      <c r="H93">
        <f t="shared" si="25"/>
        <v>-19.999999928236555</v>
      </c>
      <c r="I93">
        <f t="shared" si="26"/>
        <v>-281.46027368234115</v>
      </c>
    </row>
    <row r="94" spans="1:9">
      <c r="A94">
        <f t="shared" si="18"/>
        <v>18.399999999999967</v>
      </c>
      <c r="B94">
        <f t="shared" si="19"/>
        <v>-184</v>
      </c>
      <c r="C94">
        <f t="shared" si="20"/>
        <v>-1661.2000000000012</v>
      </c>
      <c r="D94">
        <f t="shared" si="21"/>
        <v>-8.9442719099991574</v>
      </c>
      <c r="E94">
        <f t="shared" si="22"/>
        <v>-106.85341148088366</v>
      </c>
      <c r="F94">
        <f t="shared" si="23"/>
        <v>-11.547005383792515</v>
      </c>
      <c r="G94">
        <f t="shared" si="24"/>
        <v>-150.42599570156898</v>
      </c>
      <c r="H94">
        <f t="shared" si="25"/>
        <v>-19.999999942589245</v>
      </c>
      <c r="I94">
        <f t="shared" si="26"/>
        <v>-285.46027366511794</v>
      </c>
    </row>
    <row r="95" spans="1:9">
      <c r="A95">
        <f t="shared" si="18"/>
        <v>18.599999999999966</v>
      </c>
      <c r="B95">
        <f t="shared" si="19"/>
        <v>-186</v>
      </c>
      <c r="C95">
        <f t="shared" si="20"/>
        <v>-1698.4000000000012</v>
      </c>
      <c r="D95">
        <f t="shared" si="21"/>
        <v>-8.9442719099991574</v>
      </c>
      <c r="E95">
        <f t="shared" si="22"/>
        <v>-108.64226586288349</v>
      </c>
      <c r="F95">
        <f t="shared" si="23"/>
        <v>-11.547005383792515</v>
      </c>
      <c r="G95">
        <f t="shared" si="24"/>
        <v>-152.73539677832747</v>
      </c>
      <c r="H95">
        <f t="shared" si="25"/>
        <v>-19.999999954071395</v>
      </c>
      <c r="I95">
        <f t="shared" si="26"/>
        <v>-289.46027365133938</v>
      </c>
    </row>
    <row r="96" spans="1:9">
      <c r="A96">
        <f t="shared" si="18"/>
        <v>18.799999999999965</v>
      </c>
      <c r="B96">
        <f t="shared" si="19"/>
        <v>-188</v>
      </c>
      <c r="C96">
        <f t="shared" si="20"/>
        <v>-1736.0000000000014</v>
      </c>
      <c r="D96">
        <f t="shared" si="21"/>
        <v>-8.9442719099991574</v>
      </c>
      <c r="E96">
        <f t="shared" si="22"/>
        <v>-110.43112024488332</v>
      </c>
      <c r="F96">
        <f t="shared" si="23"/>
        <v>-11.547005383792515</v>
      </c>
      <c r="G96">
        <f t="shared" si="24"/>
        <v>-155.04479785508596</v>
      </c>
      <c r="H96">
        <f t="shared" si="25"/>
        <v>-19.999999963257117</v>
      </c>
      <c r="I96">
        <f t="shared" si="26"/>
        <v>-293.46027364031653</v>
      </c>
    </row>
    <row r="97" spans="1:9">
      <c r="A97">
        <f t="shared" si="18"/>
        <v>18.999999999999964</v>
      </c>
      <c r="B97">
        <f t="shared" si="19"/>
        <v>-190</v>
      </c>
      <c r="C97">
        <f t="shared" si="20"/>
        <v>-1774.0000000000014</v>
      </c>
      <c r="D97">
        <f t="shared" si="21"/>
        <v>-8.9442719099991574</v>
      </c>
      <c r="E97">
        <f t="shared" si="22"/>
        <v>-112.21997462688314</v>
      </c>
      <c r="F97">
        <f t="shared" si="23"/>
        <v>-11.547005383792515</v>
      </c>
      <c r="G97">
        <f t="shared" si="24"/>
        <v>-157.35419893184445</v>
      </c>
      <c r="H97">
        <f t="shared" si="25"/>
        <v>-19.999999970605693</v>
      </c>
      <c r="I97">
        <f t="shared" si="26"/>
        <v>-297.46027363149824</v>
      </c>
    </row>
    <row r="98" spans="1:9">
      <c r="A98">
        <f t="shared" si="18"/>
        <v>19.199999999999964</v>
      </c>
      <c r="B98">
        <f t="shared" si="19"/>
        <v>-192</v>
      </c>
      <c r="C98">
        <f t="shared" si="20"/>
        <v>-1812.4000000000015</v>
      </c>
      <c r="D98">
        <f t="shared" si="21"/>
        <v>-8.9442719099991574</v>
      </c>
      <c r="E98">
        <f t="shared" si="22"/>
        <v>-114.00882900888297</v>
      </c>
      <c r="F98">
        <f t="shared" si="23"/>
        <v>-11.547005383792515</v>
      </c>
      <c r="G98">
        <f t="shared" si="24"/>
        <v>-159.66360000860294</v>
      </c>
      <c r="H98">
        <f t="shared" si="25"/>
        <v>-19.999999976484553</v>
      </c>
      <c r="I98">
        <f t="shared" si="26"/>
        <v>-301.46027362444363</v>
      </c>
    </row>
    <row r="99" spans="1:9">
      <c r="A99">
        <f t="shared" si="18"/>
        <v>19.399999999999963</v>
      </c>
      <c r="B99">
        <f t="shared" si="19"/>
        <v>-194</v>
      </c>
      <c r="C99">
        <f t="shared" si="20"/>
        <v>-1851.2000000000016</v>
      </c>
      <c r="D99">
        <f t="shared" si="21"/>
        <v>-8.9442719099991574</v>
      </c>
      <c r="E99">
        <f t="shared" si="22"/>
        <v>-115.7976833908828</v>
      </c>
      <c r="F99">
        <f t="shared" si="23"/>
        <v>-11.547005383792515</v>
      </c>
      <c r="G99">
        <f t="shared" si="24"/>
        <v>-161.97300108536143</v>
      </c>
      <c r="H99">
        <f t="shared" si="25"/>
        <v>-19.999999981187642</v>
      </c>
      <c r="I99">
        <f t="shared" si="26"/>
        <v>-305.46027361879993</v>
      </c>
    </row>
    <row r="100" spans="1:9">
      <c r="A100">
        <f t="shared" si="18"/>
        <v>19.599999999999962</v>
      </c>
      <c r="B100">
        <f t="shared" si="19"/>
        <v>-196</v>
      </c>
      <c r="C100">
        <f t="shared" si="20"/>
        <v>-1890.4000000000017</v>
      </c>
      <c r="D100">
        <f t="shared" si="21"/>
        <v>-8.9442719099991574</v>
      </c>
      <c r="E100">
        <f t="shared" si="22"/>
        <v>-117.58653777288262</v>
      </c>
      <c r="F100">
        <f t="shared" si="23"/>
        <v>-11.547005383792515</v>
      </c>
      <c r="G100">
        <f t="shared" si="24"/>
        <v>-164.28240216211992</v>
      </c>
      <c r="H100">
        <f t="shared" si="25"/>
        <v>-19.999999984950115</v>
      </c>
      <c r="I100">
        <f t="shared" si="26"/>
        <v>-309.46027361428497</v>
      </c>
    </row>
    <row r="101" spans="1:9">
      <c r="A101">
        <f t="shared" si="18"/>
        <v>19.799999999999962</v>
      </c>
      <c r="B101">
        <f t="shared" si="19"/>
        <v>-198</v>
      </c>
      <c r="C101">
        <f t="shared" si="20"/>
        <v>-1930.0000000000018</v>
      </c>
      <c r="D101">
        <f t="shared" si="21"/>
        <v>-8.9442719099991574</v>
      </c>
      <c r="E101">
        <f t="shared" si="22"/>
        <v>-119.37539215488245</v>
      </c>
      <c r="F101">
        <f t="shared" si="23"/>
        <v>-11.547005383792515</v>
      </c>
      <c r="G101">
        <f t="shared" si="24"/>
        <v>-166.59180323887841</v>
      </c>
      <c r="H101">
        <f t="shared" si="25"/>
        <v>-19.999999987960091</v>
      </c>
      <c r="I101">
        <f t="shared" si="26"/>
        <v>-313.46027361067303</v>
      </c>
    </row>
    <row r="102" spans="1:9">
      <c r="A102">
        <f t="shared" si="18"/>
        <v>19.999999999999961</v>
      </c>
      <c r="B102">
        <f t="shared" si="19"/>
        <v>-200</v>
      </c>
      <c r="C102">
        <f t="shared" si="20"/>
        <v>-1970.0000000000018</v>
      </c>
      <c r="D102">
        <f t="shared" si="21"/>
        <v>-8.9442719099991574</v>
      </c>
      <c r="E102">
        <f t="shared" si="22"/>
        <v>-121.16424653688227</v>
      </c>
      <c r="F102">
        <f t="shared" si="23"/>
        <v>-11.547005383792515</v>
      </c>
      <c r="G102">
        <f t="shared" si="24"/>
        <v>-168.9012043156369</v>
      </c>
      <c r="H102">
        <f t="shared" si="25"/>
        <v>-19.999999990368075</v>
      </c>
      <c r="I102">
        <f t="shared" si="26"/>
        <v>-317.46027360778345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7</vt:i4>
      </vt:variant>
    </vt:vector>
  </HeadingPairs>
  <TitlesOfParts>
    <vt:vector size="9" baseType="lpstr">
      <vt:lpstr>tulio</vt:lpstr>
      <vt:lpstr>queda com atrito v^2</vt:lpstr>
      <vt:lpstr>alfa1</vt:lpstr>
      <vt:lpstr>alfa2</vt:lpstr>
      <vt:lpstr>alfa3</vt:lpstr>
      <vt:lpstr>g</vt:lpstr>
      <vt:lpstr>tau</vt:lpstr>
      <vt:lpstr>v0</vt:lpstr>
      <vt:lpstr>x0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Servio Túlio</dc:creator>
  <cp:lastModifiedBy>Servio Túlio</cp:lastModifiedBy>
  <dcterms:created xsi:type="dcterms:W3CDTF">2013-05-10T13:03:04Z</dcterms:created>
  <dcterms:modified xsi:type="dcterms:W3CDTF">2013-07-15T20:54:14Z</dcterms:modified>
</cp:coreProperties>
</file>